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1 - Soupis prací - Výmě..." sheetId="2" r:id="rId2"/>
    <sheet name="1.2 - Soupis prací - Vedl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'1.1 - Soupis prací - Výmě...'!$C$107:$K$1262</definedName>
    <definedName name="_xlnm.Print_Area" localSheetId="1">'1.1 - Soupis prací - Výmě...'!$C$4:$J$41,'1.1 - Soupis prací - Výmě...'!$C$47:$J$87,'1.1 - Soupis prací - Výmě...'!$C$93:$K$1262</definedName>
    <definedName name="_xlnm.Print_Titles" localSheetId="1">'1.1 - Soupis prací - Výmě...'!$107:$107</definedName>
    <definedName name="_xlnm._FilterDatabase" localSheetId="2" hidden="1">'1.2 - Soupis prací - Vedl...'!$C$87:$K$100</definedName>
    <definedName name="_xlnm.Print_Area" localSheetId="2">'1.2 - Soupis prací - Vedl...'!$C$4:$J$41,'1.2 - Soupis prací - Vedl...'!$C$47:$J$67,'1.2 - Soupis prací - Vedl...'!$C$73:$K$100</definedName>
    <definedName name="_xlnm.Print_Titles" localSheetId="2">'1.2 - Soupis prací - Vedl...'!$87:$87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9"/>
  <c r="J38"/>
  <c i="1" r="AY57"/>
  <c i="3" r="J37"/>
  <c i="1" r="AX57"/>
  <c i="3" r="BI97"/>
  <c r="BH97"/>
  <c r="BG97"/>
  <c r="BF97"/>
  <c r="T97"/>
  <c r="T96"/>
  <c r="R97"/>
  <c r="R96"/>
  <c r="P97"/>
  <c r="P96"/>
  <c r="BI91"/>
  <c r="BH91"/>
  <c r="BG91"/>
  <c r="BF91"/>
  <c r="T91"/>
  <c r="T90"/>
  <c r="T89"/>
  <c r="T88"/>
  <c r="R91"/>
  <c r="R90"/>
  <c r="R89"/>
  <c r="R88"/>
  <c r="P91"/>
  <c r="P90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2" r="J39"/>
  <c r="J38"/>
  <c i="1" r="AY56"/>
  <c i="2" r="J37"/>
  <c i="1" r="AX56"/>
  <c i="2" r="BI1262"/>
  <c r="BH1262"/>
  <c r="BG1262"/>
  <c r="BF1262"/>
  <c r="T1262"/>
  <c r="R1262"/>
  <c r="P1262"/>
  <c r="BI1261"/>
  <c r="BH1261"/>
  <c r="BG1261"/>
  <c r="BF1261"/>
  <c r="T1261"/>
  <c r="R1261"/>
  <c r="P1261"/>
  <c r="BI1260"/>
  <c r="BH1260"/>
  <c r="BG1260"/>
  <c r="BF1260"/>
  <c r="T1260"/>
  <c r="R1260"/>
  <c r="P1260"/>
  <c r="BI1259"/>
  <c r="BH1259"/>
  <c r="BG1259"/>
  <c r="BF1259"/>
  <c r="T1259"/>
  <c r="R1259"/>
  <c r="P1259"/>
  <c r="BI1258"/>
  <c r="BH1258"/>
  <c r="BG1258"/>
  <c r="BF1258"/>
  <c r="T1258"/>
  <c r="R1258"/>
  <c r="P1258"/>
  <c r="BI1257"/>
  <c r="BH1257"/>
  <c r="BG1257"/>
  <c r="BF1257"/>
  <c r="T1257"/>
  <c r="R1257"/>
  <c r="P1257"/>
  <c r="BI1256"/>
  <c r="BH1256"/>
  <c r="BG1256"/>
  <c r="BF1256"/>
  <c r="T1256"/>
  <c r="R1256"/>
  <c r="P1256"/>
  <c r="BI1255"/>
  <c r="BH1255"/>
  <c r="BG1255"/>
  <c r="BF1255"/>
  <c r="T1255"/>
  <c r="R1255"/>
  <c r="P1255"/>
  <c r="BI1254"/>
  <c r="BH1254"/>
  <c r="BG1254"/>
  <c r="BF1254"/>
  <c r="T1254"/>
  <c r="R1254"/>
  <c r="P1254"/>
  <c r="BI1253"/>
  <c r="BH1253"/>
  <c r="BG1253"/>
  <c r="BF1253"/>
  <c r="T1253"/>
  <c r="R1253"/>
  <c r="P1253"/>
  <c r="BI1216"/>
  <c r="BH1216"/>
  <c r="BG1216"/>
  <c r="BF1216"/>
  <c r="T1216"/>
  <c r="R1216"/>
  <c r="P1216"/>
  <c r="BI1180"/>
  <c r="BH1180"/>
  <c r="BG1180"/>
  <c r="BF1180"/>
  <c r="T1180"/>
  <c r="R1180"/>
  <c r="P1180"/>
  <c r="BI1178"/>
  <c r="BH1178"/>
  <c r="BG1178"/>
  <c r="BF1178"/>
  <c r="T1178"/>
  <c r="R1178"/>
  <c r="P1178"/>
  <c r="BI1175"/>
  <c r="BH1175"/>
  <c r="BG1175"/>
  <c r="BF1175"/>
  <c r="T1175"/>
  <c r="R1175"/>
  <c r="P1175"/>
  <c r="BI1171"/>
  <c r="BH1171"/>
  <c r="BG1171"/>
  <c r="BF1171"/>
  <c r="T1171"/>
  <c r="R1171"/>
  <c r="P1171"/>
  <c r="BI1168"/>
  <c r="BH1168"/>
  <c r="BG1168"/>
  <c r="BF1168"/>
  <c r="T1168"/>
  <c r="R1168"/>
  <c r="P1168"/>
  <c r="BI1166"/>
  <c r="BH1166"/>
  <c r="BG1166"/>
  <c r="BF1166"/>
  <c r="T1166"/>
  <c r="R1166"/>
  <c r="P1166"/>
  <c r="BI1164"/>
  <c r="BH1164"/>
  <c r="BG1164"/>
  <c r="BF1164"/>
  <c r="T1164"/>
  <c r="R1164"/>
  <c r="P1164"/>
  <c r="BI1160"/>
  <c r="BH1160"/>
  <c r="BG1160"/>
  <c r="BF1160"/>
  <c r="T1160"/>
  <c r="R1160"/>
  <c r="P1160"/>
  <c r="BI1156"/>
  <c r="BH1156"/>
  <c r="BG1156"/>
  <c r="BF1156"/>
  <c r="T1156"/>
  <c r="R1156"/>
  <c r="P1156"/>
  <c r="BI1152"/>
  <c r="BH1152"/>
  <c r="BG1152"/>
  <c r="BF1152"/>
  <c r="T1152"/>
  <c r="R1152"/>
  <c r="P1152"/>
  <c r="BI1148"/>
  <c r="BH1148"/>
  <c r="BG1148"/>
  <c r="BF1148"/>
  <c r="T1148"/>
  <c r="R1148"/>
  <c r="P1148"/>
  <c r="BI1144"/>
  <c r="BH1144"/>
  <c r="BG1144"/>
  <c r="BF1144"/>
  <c r="T1144"/>
  <c r="R1144"/>
  <c r="P1144"/>
  <c r="BI1140"/>
  <c r="BH1140"/>
  <c r="BG1140"/>
  <c r="BF1140"/>
  <c r="T1140"/>
  <c r="R1140"/>
  <c r="P1140"/>
  <c r="BI1138"/>
  <c r="BH1138"/>
  <c r="BG1138"/>
  <c r="BF1138"/>
  <c r="T1138"/>
  <c r="R1138"/>
  <c r="P1138"/>
  <c r="BI1136"/>
  <c r="BH1136"/>
  <c r="BG1136"/>
  <c r="BF1136"/>
  <c r="T1136"/>
  <c r="R1136"/>
  <c r="P1136"/>
  <c r="BI1131"/>
  <c r="BH1131"/>
  <c r="BG1131"/>
  <c r="BF1131"/>
  <c r="T1131"/>
  <c r="R1131"/>
  <c r="P1131"/>
  <c r="BI1128"/>
  <c r="BH1128"/>
  <c r="BG1128"/>
  <c r="BF1128"/>
  <c r="T1128"/>
  <c r="R1128"/>
  <c r="P1128"/>
  <c r="BI1126"/>
  <c r="BH1126"/>
  <c r="BG1126"/>
  <c r="BF1126"/>
  <c r="T1126"/>
  <c r="R1126"/>
  <c r="P1126"/>
  <c r="BI1120"/>
  <c r="BH1120"/>
  <c r="BG1120"/>
  <c r="BF1120"/>
  <c r="T1120"/>
  <c r="R1120"/>
  <c r="P1120"/>
  <c r="BI1118"/>
  <c r="BH1118"/>
  <c r="BG1118"/>
  <c r="BF1118"/>
  <c r="T1118"/>
  <c r="R1118"/>
  <c r="P1118"/>
  <c r="BI1097"/>
  <c r="BH1097"/>
  <c r="BG1097"/>
  <c r="BF1097"/>
  <c r="T1097"/>
  <c r="R1097"/>
  <c r="P1097"/>
  <c r="BI1095"/>
  <c r="BH1095"/>
  <c r="BG1095"/>
  <c r="BF1095"/>
  <c r="T1095"/>
  <c r="R1095"/>
  <c r="P1095"/>
  <c r="BI1084"/>
  <c r="BH1084"/>
  <c r="BG1084"/>
  <c r="BF1084"/>
  <c r="T1084"/>
  <c r="R1084"/>
  <c r="P1084"/>
  <c r="BI1082"/>
  <c r="BH1082"/>
  <c r="BG1082"/>
  <c r="BF1082"/>
  <c r="T1082"/>
  <c r="R1082"/>
  <c r="P1082"/>
  <c r="BI1071"/>
  <c r="BH1071"/>
  <c r="BG1071"/>
  <c r="BF1071"/>
  <c r="T1071"/>
  <c r="R1071"/>
  <c r="P1071"/>
  <c r="BI1069"/>
  <c r="BH1069"/>
  <c r="BG1069"/>
  <c r="BF1069"/>
  <c r="T1069"/>
  <c r="R1069"/>
  <c r="P1069"/>
  <c r="BI1063"/>
  <c r="BH1063"/>
  <c r="BG1063"/>
  <c r="BF1063"/>
  <c r="T1063"/>
  <c r="R1063"/>
  <c r="P1063"/>
  <c r="BI1060"/>
  <c r="BH1060"/>
  <c r="BG1060"/>
  <c r="BF1060"/>
  <c r="T1060"/>
  <c r="R1060"/>
  <c r="P1060"/>
  <c r="BI1031"/>
  <c r="BH1031"/>
  <c r="BG1031"/>
  <c r="BF1031"/>
  <c r="T1031"/>
  <c r="R1031"/>
  <c r="P1031"/>
  <c r="BI1009"/>
  <c r="BH1009"/>
  <c r="BG1009"/>
  <c r="BF1009"/>
  <c r="T1009"/>
  <c r="R1009"/>
  <c r="P1009"/>
  <c r="BI980"/>
  <c r="BH980"/>
  <c r="BG980"/>
  <c r="BF980"/>
  <c r="T980"/>
  <c r="R980"/>
  <c r="P980"/>
  <c r="BI978"/>
  <c r="BH978"/>
  <c r="BG978"/>
  <c r="BF978"/>
  <c r="T978"/>
  <c r="R978"/>
  <c r="P978"/>
  <c r="BI975"/>
  <c r="BH975"/>
  <c r="BG975"/>
  <c r="BF975"/>
  <c r="T975"/>
  <c r="R975"/>
  <c r="P975"/>
  <c r="BI968"/>
  <c r="BH968"/>
  <c r="BG968"/>
  <c r="BF968"/>
  <c r="T968"/>
  <c r="R968"/>
  <c r="P968"/>
  <c r="BI966"/>
  <c r="BH966"/>
  <c r="BG966"/>
  <c r="BF966"/>
  <c r="T966"/>
  <c r="R966"/>
  <c r="P966"/>
  <c r="BI954"/>
  <c r="BH954"/>
  <c r="BG954"/>
  <c r="BF954"/>
  <c r="T954"/>
  <c r="R954"/>
  <c r="P954"/>
  <c r="BI942"/>
  <c r="BH942"/>
  <c r="BG942"/>
  <c r="BF942"/>
  <c r="T942"/>
  <c r="R942"/>
  <c r="P942"/>
  <c r="BI940"/>
  <c r="BH940"/>
  <c r="BG940"/>
  <c r="BF940"/>
  <c r="T940"/>
  <c r="R940"/>
  <c r="P940"/>
  <c r="BI934"/>
  <c r="BH934"/>
  <c r="BG934"/>
  <c r="BF934"/>
  <c r="T934"/>
  <c r="R934"/>
  <c r="P934"/>
  <c r="BI927"/>
  <c r="BH927"/>
  <c r="BG927"/>
  <c r="BF927"/>
  <c r="T927"/>
  <c r="R927"/>
  <c r="P927"/>
  <c r="BI925"/>
  <c r="BH925"/>
  <c r="BG925"/>
  <c r="BF925"/>
  <c r="T925"/>
  <c r="R925"/>
  <c r="P925"/>
  <c r="BI923"/>
  <c r="BH923"/>
  <c r="BG923"/>
  <c r="BF923"/>
  <c r="T923"/>
  <c r="R923"/>
  <c r="P923"/>
  <c r="BI921"/>
  <c r="BH921"/>
  <c r="BG921"/>
  <c r="BF921"/>
  <c r="T921"/>
  <c r="R921"/>
  <c r="P921"/>
  <c r="BI915"/>
  <c r="BH915"/>
  <c r="BG915"/>
  <c r="BF915"/>
  <c r="T915"/>
  <c r="R915"/>
  <c r="P915"/>
  <c r="BI912"/>
  <c r="BH912"/>
  <c r="BG912"/>
  <c r="BF912"/>
  <c r="T912"/>
  <c r="R912"/>
  <c r="P912"/>
  <c r="BI899"/>
  <c r="BH899"/>
  <c r="BG899"/>
  <c r="BF899"/>
  <c r="T899"/>
  <c r="R899"/>
  <c r="P899"/>
  <c r="BI897"/>
  <c r="BH897"/>
  <c r="BG897"/>
  <c r="BF897"/>
  <c r="T897"/>
  <c r="R897"/>
  <c r="P897"/>
  <c r="BI895"/>
  <c r="BH895"/>
  <c r="BG895"/>
  <c r="BF895"/>
  <c r="T895"/>
  <c r="R895"/>
  <c r="P895"/>
  <c r="BI886"/>
  <c r="BH886"/>
  <c r="BG886"/>
  <c r="BF886"/>
  <c r="T886"/>
  <c r="R886"/>
  <c r="P886"/>
  <c r="BI884"/>
  <c r="BH884"/>
  <c r="BG884"/>
  <c r="BF884"/>
  <c r="T884"/>
  <c r="R884"/>
  <c r="P884"/>
  <c r="BI874"/>
  <c r="BH874"/>
  <c r="BG874"/>
  <c r="BF874"/>
  <c r="T874"/>
  <c r="R874"/>
  <c r="P874"/>
  <c r="BI864"/>
  <c r="BH864"/>
  <c r="BG864"/>
  <c r="BF864"/>
  <c r="T864"/>
  <c r="R864"/>
  <c r="P864"/>
  <c r="BI860"/>
  <c r="BH860"/>
  <c r="BG860"/>
  <c r="BF860"/>
  <c r="T860"/>
  <c r="R860"/>
  <c r="P860"/>
  <c r="BI847"/>
  <c r="BH847"/>
  <c r="BG847"/>
  <c r="BF847"/>
  <c r="T847"/>
  <c r="R847"/>
  <c r="P847"/>
  <c r="BI833"/>
  <c r="BH833"/>
  <c r="BG833"/>
  <c r="BF833"/>
  <c r="T833"/>
  <c r="R833"/>
  <c r="P833"/>
  <c r="BI831"/>
  <c r="BH831"/>
  <c r="BG831"/>
  <c r="BF831"/>
  <c r="T831"/>
  <c r="R831"/>
  <c r="P831"/>
  <c r="BI823"/>
  <c r="BH823"/>
  <c r="BG823"/>
  <c r="BF823"/>
  <c r="T823"/>
  <c r="R823"/>
  <c r="P823"/>
  <c r="BI814"/>
  <c r="BH814"/>
  <c r="BG814"/>
  <c r="BF814"/>
  <c r="T814"/>
  <c r="R814"/>
  <c r="P814"/>
  <c r="BI805"/>
  <c r="BH805"/>
  <c r="BG805"/>
  <c r="BF805"/>
  <c r="T805"/>
  <c r="R805"/>
  <c r="P805"/>
  <c r="BI794"/>
  <c r="BH794"/>
  <c r="BG794"/>
  <c r="BF794"/>
  <c r="T794"/>
  <c r="T793"/>
  <c r="R794"/>
  <c r="R793"/>
  <c r="P794"/>
  <c r="P793"/>
  <c r="BI791"/>
  <c r="BH791"/>
  <c r="BG791"/>
  <c r="BF791"/>
  <c r="T791"/>
  <c r="R791"/>
  <c r="P791"/>
  <c r="BI790"/>
  <c r="BH790"/>
  <c r="BG790"/>
  <c r="BF790"/>
  <c r="T790"/>
  <c r="R790"/>
  <c r="P790"/>
  <c r="BI785"/>
  <c r="BH785"/>
  <c r="BG785"/>
  <c r="BF785"/>
  <c r="T785"/>
  <c r="R785"/>
  <c r="P785"/>
  <c r="BI776"/>
  <c r="BH776"/>
  <c r="BG776"/>
  <c r="BF776"/>
  <c r="T776"/>
  <c r="R776"/>
  <c r="P776"/>
  <c r="BI775"/>
  <c r="BH775"/>
  <c r="BG775"/>
  <c r="BF775"/>
  <c r="T775"/>
  <c r="R775"/>
  <c r="P775"/>
  <c r="BI774"/>
  <c r="BH774"/>
  <c r="BG774"/>
  <c r="BF774"/>
  <c r="T774"/>
  <c r="R774"/>
  <c r="P774"/>
  <c r="BI773"/>
  <c r="BH773"/>
  <c r="BG773"/>
  <c r="BF773"/>
  <c r="T773"/>
  <c r="R773"/>
  <c r="P773"/>
  <c r="BI772"/>
  <c r="BH772"/>
  <c r="BG772"/>
  <c r="BF772"/>
  <c r="T772"/>
  <c r="R772"/>
  <c r="P772"/>
  <c r="BI759"/>
  <c r="BH759"/>
  <c r="BG759"/>
  <c r="BF759"/>
  <c r="T759"/>
  <c r="R759"/>
  <c r="P759"/>
  <c r="BI756"/>
  <c r="BH756"/>
  <c r="BG756"/>
  <c r="BF756"/>
  <c r="T756"/>
  <c r="R756"/>
  <c r="P756"/>
  <c r="BI748"/>
  <c r="BH748"/>
  <c r="BG748"/>
  <c r="BF748"/>
  <c r="T748"/>
  <c r="R748"/>
  <c r="P748"/>
  <c r="BI739"/>
  <c r="BH739"/>
  <c r="BG739"/>
  <c r="BF739"/>
  <c r="T739"/>
  <c r="R739"/>
  <c r="P739"/>
  <c r="BI731"/>
  <c r="BH731"/>
  <c r="BG731"/>
  <c r="BF731"/>
  <c r="T731"/>
  <c r="R731"/>
  <c r="P731"/>
  <c r="BI723"/>
  <c r="BH723"/>
  <c r="BG723"/>
  <c r="BF723"/>
  <c r="T723"/>
  <c r="R723"/>
  <c r="P723"/>
  <c r="BI715"/>
  <c r="BH715"/>
  <c r="BG715"/>
  <c r="BF715"/>
  <c r="T715"/>
  <c r="R715"/>
  <c r="P715"/>
  <c r="BI714"/>
  <c r="BH714"/>
  <c r="BG714"/>
  <c r="BF714"/>
  <c r="T714"/>
  <c r="R714"/>
  <c r="P714"/>
  <c r="BI706"/>
  <c r="BH706"/>
  <c r="BG706"/>
  <c r="BF706"/>
  <c r="T706"/>
  <c r="R706"/>
  <c r="P706"/>
  <c r="BI695"/>
  <c r="BH695"/>
  <c r="BG695"/>
  <c r="BF695"/>
  <c r="T695"/>
  <c r="R695"/>
  <c r="P695"/>
  <c r="BI683"/>
  <c r="BH683"/>
  <c r="BG683"/>
  <c r="BF683"/>
  <c r="T683"/>
  <c r="R683"/>
  <c r="P683"/>
  <c r="BI673"/>
  <c r="BH673"/>
  <c r="BG673"/>
  <c r="BF673"/>
  <c r="T673"/>
  <c r="R673"/>
  <c r="P673"/>
  <c r="BI655"/>
  <c r="BH655"/>
  <c r="BG655"/>
  <c r="BF655"/>
  <c r="T655"/>
  <c r="R655"/>
  <c r="P655"/>
  <c r="BI633"/>
  <c r="BH633"/>
  <c r="BG633"/>
  <c r="BF633"/>
  <c r="T633"/>
  <c r="R633"/>
  <c r="P633"/>
  <c r="BI624"/>
  <c r="BH624"/>
  <c r="BG624"/>
  <c r="BF624"/>
  <c r="T624"/>
  <c r="R624"/>
  <c r="P624"/>
  <c r="BI611"/>
  <c r="BH611"/>
  <c r="BG611"/>
  <c r="BF611"/>
  <c r="T611"/>
  <c r="R611"/>
  <c r="P611"/>
  <c r="BI596"/>
  <c r="BH596"/>
  <c r="BG596"/>
  <c r="BF596"/>
  <c r="T596"/>
  <c r="R596"/>
  <c r="P596"/>
  <c r="BI592"/>
  <c r="BH592"/>
  <c r="BG592"/>
  <c r="BF592"/>
  <c r="T592"/>
  <c r="R592"/>
  <c r="P592"/>
  <c r="BI579"/>
  <c r="BH579"/>
  <c r="BG579"/>
  <c r="BF579"/>
  <c r="T579"/>
  <c r="R579"/>
  <c r="P579"/>
  <c r="BI570"/>
  <c r="BH570"/>
  <c r="BG570"/>
  <c r="BF570"/>
  <c r="T570"/>
  <c r="R570"/>
  <c r="P570"/>
  <c r="BI568"/>
  <c r="BH568"/>
  <c r="BG568"/>
  <c r="BF568"/>
  <c r="T568"/>
  <c r="R568"/>
  <c r="P568"/>
  <c r="BI557"/>
  <c r="BH557"/>
  <c r="BG557"/>
  <c r="BF557"/>
  <c r="T557"/>
  <c r="R557"/>
  <c r="P557"/>
  <c r="BI555"/>
  <c r="BH555"/>
  <c r="BG555"/>
  <c r="BF555"/>
  <c r="T555"/>
  <c r="R555"/>
  <c r="P555"/>
  <c r="BI542"/>
  <c r="BH542"/>
  <c r="BG542"/>
  <c r="BF542"/>
  <c r="T542"/>
  <c r="R542"/>
  <c r="P542"/>
  <c r="BI540"/>
  <c r="BH540"/>
  <c r="BG540"/>
  <c r="BF540"/>
  <c r="T540"/>
  <c r="T539"/>
  <c r="R540"/>
  <c r="R539"/>
  <c r="P540"/>
  <c r="P539"/>
  <c r="BI538"/>
  <c r="BH538"/>
  <c r="BG538"/>
  <c r="BF538"/>
  <c r="T538"/>
  <c r="T537"/>
  <c r="R538"/>
  <c r="R537"/>
  <c r="P538"/>
  <c r="P537"/>
  <c r="BI536"/>
  <c r="BH536"/>
  <c r="BG536"/>
  <c r="BF536"/>
  <c r="T536"/>
  <c r="T535"/>
  <c r="R536"/>
  <c r="R535"/>
  <c r="P536"/>
  <c r="P535"/>
  <c r="BI534"/>
  <c r="BH534"/>
  <c r="BG534"/>
  <c r="BF534"/>
  <c r="T534"/>
  <c r="T533"/>
  <c r="R534"/>
  <c r="R533"/>
  <c r="P534"/>
  <c r="P533"/>
  <c r="BI531"/>
  <c r="BH531"/>
  <c r="BG531"/>
  <c r="BF531"/>
  <c r="T531"/>
  <c r="R531"/>
  <c r="P531"/>
  <c r="BI529"/>
  <c r="BH529"/>
  <c r="BG529"/>
  <c r="BF529"/>
  <c r="T529"/>
  <c r="R529"/>
  <c r="P529"/>
  <c r="BI523"/>
  <c r="BH523"/>
  <c r="BG523"/>
  <c r="BF523"/>
  <c r="T523"/>
  <c r="R523"/>
  <c r="P523"/>
  <c r="BI517"/>
  <c r="BH517"/>
  <c r="BG517"/>
  <c r="BF517"/>
  <c r="T517"/>
  <c r="R517"/>
  <c r="P517"/>
  <c r="BI514"/>
  <c r="BH514"/>
  <c r="BG514"/>
  <c r="BF514"/>
  <c r="T514"/>
  <c r="R514"/>
  <c r="P514"/>
  <c r="BI505"/>
  <c r="BH505"/>
  <c r="BG505"/>
  <c r="BF505"/>
  <c r="T505"/>
  <c r="R505"/>
  <c r="P505"/>
  <c r="BI495"/>
  <c r="BH495"/>
  <c r="BG495"/>
  <c r="BF495"/>
  <c r="T495"/>
  <c r="R495"/>
  <c r="P495"/>
  <c r="BI489"/>
  <c r="BH489"/>
  <c r="BG489"/>
  <c r="BF489"/>
  <c r="T489"/>
  <c r="R489"/>
  <c r="P489"/>
  <c r="BI485"/>
  <c r="BH485"/>
  <c r="BG485"/>
  <c r="BF485"/>
  <c r="T485"/>
  <c r="T484"/>
  <c r="R485"/>
  <c r="R484"/>
  <c r="P485"/>
  <c r="P484"/>
  <c r="BI482"/>
  <c r="BH482"/>
  <c r="BG482"/>
  <c r="BF482"/>
  <c r="T482"/>
  <c r="R482"/>
  <c r="P482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46"/>
  <c r="BH446"/>
  <c r="BG446"/>
  <c r="BF446"/>
  <c r="T446"/>
  <c r="R446"/>
  <c r="P446"/>
  <c r="BI433"/>
  <c r="BH433"/>
  <c r="BG433"/>
  <c r="BF433"/>
  <c r="T433"/>
  <c r="R433"/>
  <c r="P433"/>
  <c r="BI420"/>
  <c r="BH420"/>
  <c r="BG420"/>
  <c r="BF420"/>
  <c r="T420"/>
  <c r="R420"/>
  <c r="P420"/>
  <c r="BI409"/>
  <c r="BH409"/>
  <c r="BG409"/>
  <c r="BF409"/>
  <c r="T409"/>
  <c r="R409"/>
  <c r="P409"/>
  <c r="BI407"/>
  <c r="BH407"/>
  <c r="BG407"/>
  <c r="BF407"/>
  <c r="T407"/>
  <c r="R407"/>
  <c r="P407"/>
  <c r="BI401"/>
  <c r="BH401"/>
  <c r="BG401"/>
  <c r="BF401"/>
  <c r="T401"/>
  <c r="R401"/>
  <c r="P401"/>
  <c r="BI391"/>
  <c r="BH391"/>
  <c r="BG391"/>
  <c r="BF391"/>
  <c r="T391"/>
  <c r="R391"/>
  <c r="P391"/>
  <c r="BI382"/>
  <c r="BH382"/>
  <c r="BG382"/>
  <c r="BF382"/>
  <c r="T382"/>
  <c r="R382"/>
  <c r="P382"/>
  <c r="BI376"/>
  <c r="BH376"/>
  <c r="BG376"/>
  <c r="BF376"/>
  <c r="T376"/>
  <c r="R376"/>
  <c r="P376"/>
  <c r="BI361"/>
  <c r="BH361"/>
  <c r="BG361"/>
  <c r="BF361"/>
  <c r="T361"/>
  <c r="R361"/>
  <c r="P361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2"/>
  <c r="BH342"/>
  <c r="BG342"/>
  <c r="BF342"/>
  <c r="T342"/>
  <c r="R342"/>
  <c r="P342"/>
  <c r="BI336"/>
  <c r="BH336"/>
  <c r="BG336"/>
  <c r="BF336"/>
  <c r="T336"/>
  <c r="R336"/>
  <c r="P336"/>
  <c r="BI330"/>
  <c r="BH330"/>
  <c r="BG330"/>
  <c r="BF330"/>
  <c r="T330"/>
  <c r="R330"/>
  <c r="P330"/>
  <c r="BI320"/>
  <c r="BH320"/>
  <c r="BG320"/>
  <c r="BF320"/>
  <c r="T320"/>
  <c r="R320"/>
  <c r="P320"/>
  <c r="BI314"/>
  <c r="BH314"/>
  <c r="BG314"/>
  <c r="BF314"/>
  <c r="T314"/>
  <c r="R314"/>
  <c r="P314"/>
  <c r="BI312"/>
  <c r="BH312"/>
  <c r="BG312"/>
  <c r="BF312"/>
  <c r="T312"/>
  <c r="R312"/>
  <c r="P312"/>
  <c r="BI306"/>
  <c r="BH306"/>
  <c r="BG306"/>
  <c r="BF306"/>
  <c r="T306"/>
  <c r="R306"/>
  <c r="P306"/>
  <c r="BI297"/>
  <c r="BH297"/>
  <c r="BG297"/>
  <c r="BF297"/>
  <c r="T297"/>
  <c r="R297"/>
  <c r="P297"/>
  <c r="BI294"/>
  <c r="BH294"/>
  <c r="BG294"/>
  <c r="BF294"/>
  <c r="T294"/>
  <c r="R294"/>
  <c r="P294"/>
  <c r="BI292"/>
  <c r="BH292"/>
  <c r="BG292"/>
  <c r="BF292"/>
  <c r="T292"/>
  <c r="R292"/>
  <c r="P292"/>
  <c r="BI264"/>
  <c r="BH264"/>
  <c r="BG264"/>
  <c r="BF264"/>
  <c r="T264"/>
  <c r="R264"/>
  <c r="P264"/>
  <c r="BI255"/>
  <c r="BH255"/>
  <c r="BG255"/>
  <c r="BF255"/>
  <c r="T255"/>
  <c r="R255"/>
  <c r="P255"/>
  <c r="BI222"/>
  <c r="BH222"/>
  <c r="BG222"/>
  <c r="BF222"/>
  <c r="T222"/>
  <c r="R222"/>
  <c r="P222"/>
  <c r="BI213"/>
  <c r="BH213"/>
  <c r="BG213"/>
  <c r="BF213"/>
  <c r="T213"/>
  <c r="R213"/>
  <c r="P213"/>
  <c r="BI180"/>
  <c r="BH180"/>
  <c r="BG180"/>
  <c r="BF180"/>
  <c r="T180"/>
  <c r="R180"/>
  <c r="P180"/>
  <c r="BI173"/>
  <c r="BH173"/>
  <c r="BG173"/>
  <c r="BF173"/>
  <c r="T173"/>
  <c r="R173"/>
  <c r="P173"/>
  <c r="BI162"/>
  <c r="BH162"/>
  <c r="BG162"/>
  <c r="BF162"/>
  <c r="T162"/>
  <c r="R162"/>
  <c r="P162"/>
  <c r="BI153"/>
  <c r="BH153"/>
  <c r="BG153"/>
  <c r="BF153"/>
  <c r="T153"/>
  <c r="R153"/>
  <c r="P153"/>
  <c r="BI142"/>
  <c r="BH142"/>
  <c r="BG142"/>
  <c r="BF142"/>
  <c r="T142"/>
  <c r="R142"/>
  <c r="P142"/>
  <c r="BI131"/>
  <c r="BH131"/>
  <c r="BG131"/>
  <c r="BF131"/>
  <c r="T131"/>
  <c r="R131"/>
  <c r="P131"/>
  <c r="BI120"/>
  <c r="BH120"/>
  <c r="BG120"/>
  <c r="BF120"/>
  <c r="T120"/>
  <c r="R120"/>
  <c r="P120"/>
  <c r="BI117"/>
  <c r="BH117"/>
  <c r="BG117"/>
  <c r="BF117"/>
  <c r="T117"/>
  <c r="R117"/>
  <c r="P117"/>
  <c r="BI111"/>
  <c r="BH111"/>
  <c r="BG111"/>
  <c r="BF111"/>
  <c r="T111"/>
  <c r="R111"/>
  <c r="P111"/>
  <c r="J105"/>
  <c r="J104"/>
  <c r="F104"/>
  <c r="F102"/>
  <c r="E100"/>
  <c r="J59"/>
  <c r="J58"/>
  <c r="F58"/>
  <c r="F56"/>
  <c r="E54"/>
  <c r="J20"/>
  <c r="E20"/>
  <c r="F59"/>
  <c r="J19"/>
  <c r="J14"/>
  <c r="J56"/>
  <c r="E7"/>
  <c r="E96"/>
  <c i="1" r="L50"/>
  <c r="AM50"/>
  <c r="AM49"/>
  <c r="L49"/>
  <c r="AM47"/>
  <c r="L47"/>
  <c r="L45"/>
  <c r="L44"/>
  <c i="2" r="BK1152"/>
  <c r="J517"/>
  <c r="J1216"/>
  <c r="J489"/>
  <c r="BK794"/>
  <c r="BK531"/>
  <c r="BK921"/>
  <c r="BK1063"/>
  <c r="BK568"/>
  <c r="J980"/>
  <c r="J555"/>
  <c r="BK336"/>
  <c r="J1126"/>
  <c i="3" r="J97"/>
  <c i="2" r="BK391"/>
  <c r="BK446"/>
  <c r="BK1256"/>
  <c r="BK731"/>
  <c r="BK966"/>
  <c r="J1166"/>
  <c r="J314"/>
  <c r="BK1128"/>
  <c r="J790"/>
  <c r="J1009"/>
  <c r="BK611"/>
  <c r="J1031"/>
  <c r="J884"/>
  <c r="J222"/>
  <c r="BK312"/>
  <c r="J1060"/>
  <c r="BK255"/>
  <c r="J814"/>
  <c r="J772"/>
  <c r="BK942"/>
  <c r="J655"/>
  <c r="J596"/>
  <c r="BK912"/>
  <c r="J180"/>
  <c r="BK884"/>
  <c r="BK1257"/>
  <c r="BK774"/>
  <c r="J1160"/>
  <c r="J330"/>
  <c r="J1131"/>
  <c r="BK673"/>
  <c r="J153"/>
  <c r="J915"/>
  <c r="J540"/>
  <c r="J1258"/>
  <c r="J923"/>
  <c r="BK540"/>
  <c r="J925"/>
  <c r="BK860"/>
  <c r="BK874"/>
  <c r="J823"/>
  <c r="J514"/>
  <c r="BK980"/>
  <c r="J921"/>
  <c r="J1180"/>
  <c r="BK180"/>
  <c r="J1255"/>
  <c r="BK361"/>
  <c r="J940"/>
  <c r="J495"/>
  <c r="J1164"/>
  <c r="BK529"/>
  <c r="J706"/>
  <c r="BK814"/>
  <c r="BK1136"/>
  <c r="J529"/>
  <c r="BK354"/>
  <c r="J1175"/>
  <c r="BK895"/>
  <c r="BK433"/>
  <c r="J1168"/>
  <c r="J213"/>
  <c r="J117"/>
  <c r="J131"/>
  <c r="BK153"/>
  <c r="J592"/>
  <c r="BK785"/>
  <c r="BK517"/>
  <c r="BK477"/>
  <c r="J1257"/>
  <c r="J624"/>
  <c r="J723"/>
  <c r="BK1262"/>
  <c r="BK173"/>
  <c r="BK1258"/>
  <c r="J568"/>
  <c r="J1140"/>
  <c r="J895"/>
  <c r="J695"/>
  <c r="J352"/>
  <c r="BK475"/>
  <c r="BK1178"/>
  <c r="BK342"/>
  <c r="BK805"/>
  <c r="BK117"/>
  <c r="BK534"/>
  <c r="BK579"/>
  <c r="J534"/>
  <c i="1" r="AS55"/>
  <c i="2" r="BK505"/>
  <c r="J1171"/>
  <c r="BK633"/>
  <c r="J1082"/>
  <c r="J320"/>
  <c r="J756"/>
  <c r="BK714"/>
  <c r="BK120"/>
  <c r="J1148"/>
  <c r="BK1069"/>
  <c r="J292"/>
  <c r="BK294"/>
  <c r="BK1097"/>
  <c r="J401"/>
  <c r="BK1180"/>
  <c r="BK624"/>
  <c r="BK297"/>
  <c r="BK314"/>
  <c r="J173"/>
  <c r="J775"/>
  <c r="J485"/>
  <c r="BK1166"/>
  <c r="BK1259"/>
  <c r="J475"/>
  <c r="J1144"/>
  <c r="BK264"/>
  <c r="BK514"/>
  <c r="BK1160"/>
  <c r="BK847"/>
  <c r="BK538"/>
  <c r="BK1253"/>
  <c r="J1128"/>
  <c r="BK940"/>
  <c r="BK1216"/>
  <c r="J739"/>
  <c r="BK1138"/>
  <c r="J162"/>
  <c r="J354"/>
  <c r="J391"/>
  <c r="BK923"/>
  <c r="BK420"/>
  <c r="BK1120"/>
  <c r="BK1140"/>
  <c r="BK213"/>
  <c r="J1261"/>
  <c r="J1152"/>
  <c r="BK382"/>
  <c r="BK1175"/>
  <c r="BK570"/>
  <c r="J297"/>
  <c r="BK823"/>
  <c r="J611"/>
  <c r="J776"/>
  <c r="J785"/>
  <c r="BK706"/>
  <c r="BK1095"/>
  <c r="J805"/>
  <c r="J847"/>
  <c r="BK1168"/>
  <c r="J477"/>
  <c r="BK1255"/>
  <c r="BK899"/>
  <c r="BK292"/>
  <c r="J954"/>
  <c r="BK376"/>
  <c r="BK759"/>
  <c r="BK489"/>
  <c r="J833"/>
  <c r="J306"/>
  <c r="BK756"/>
  <c r="J1178"/>
  <c r="J482"/>
  <c r="BK1260"/>
  <c r="J1156"/>
  <c r="J673"/>
  <c r="J860"/>
  <c r="J773"/>
  <c r="BK162"/>
  <c r="J942"/>
  <c r="BK833"/>
  <c r="J1084"/>
  <c r="BK773"/>
  <c r="BK927"/>
  <c r="J579"/>
  <c r="J1097"/>
  <c r="J864"/>
  <c r="J1253"/>
  <c r="BK925"/>
  <c r="J505"/>
  <c r="BK776"/>
  <c r="J714"/>
  <c r="J1069"/>
  <c r="BK975"/>
  <c i="3" r="J91"/>
  <c i="2" r="J542"/>
  <c r="J479"/>
  <c r="J715"/>
  <c r="J1071"/>
  <c r="BK1148"/>
  <c r="J570"/>
  <c r="BK695"/>
  <c r="J1095"/>
  <c r="BK1118"/>
  <c r="BK306"/>
  <c r="J978"/>
  <c r="BK968"/>
  <c r="J968"/>
  <c r="BK407"/>
  <c r="BK1126"/>
  <c r="J361"/>
  <c r="J536"/>
  <c r="J683"/>
  <c r="J874"/>
  <c r="BK495"/>
  <c r="BK897"/>
  <c r="BK142"/>
  <c r="BK978"/>
  <c r="J264"/>
  <c r="J912"/>
  <c r="BK1144"/>
  <c r="J886"/>
  <c r="BK557"/>
  <c r="BK330"/>
  <c r="J1138"/>
  <c r="J633"/>
  <c r="J1063"/>
  <c r="BK542"/>
  <c r="BK485"/>
  <c r="BK555"/>
  <c r="J899"/>
  <c r="BK934"/>
  <c r="BK775"/>
  <c r="BK739"/>
  <c r="BK596"/>
  <c r="J774"/>
  <c r="J731"/>
  <c r="BK479"/>
  <c r="BK592"/>
  <c r="J409"/>
  <c r="J294"/>
  <c i="3" r="BK97"/>
  <c i="2" r="BK409"/>
  <c r="J1118"/>
  <c r="BK1164"/>
  <c r="BK320"/>
  <c r="BK1060"/>
  <c r="J357"/>
  <c r="J557"/>
  <c r="BK357"/>
  <c r="J1262"/>
  <c r="J312"/>
  <c r="BK683"/>
  <c r="BK772"/>
  <c r="J336"/>
  <c r="BK1156"/>
  <c r="J975"/>
  <c r="J927"/>
  <c r="BK523"/>
  <c r="BK1031"/>
  <c r="J1256"/>
  <c r="J1136"/>
  <c r="J934"/>
  <c r="J382"/>
  <c r="J791"/>
  <c r="J831"/>
  <c r="BK790"/>
  <c r="J376"/>
  <c r="BK482"/>
  <c r="J1120"/>
  <c r="BK1254"/>
  <c r="J538"/>
  <c r="BK655"/>
  <c r="J120"/>
  <c r="BK1171"/>
  <c r="BK222"/>
  <c r="BK1071"/>
  <c r="J794"/>
  <c r="J446"/>
  <c r="J523"/>
  <c r="BK352"/>
  <c r="BK1261"/>
  <c r="J142"/>
  <c r="BK1009"/>
  <c r="J1259"/>
  <c r="J897"/>
  <c r="J433"/>
  <c r="J255"/>
  <c r="J966"/>
  <c r="J342"/>
  <c r="BK723"/>
  <c r="BK131"/>
  <c r="BK831"/>
  <c r="BK111"/>
  <c r="J1254"/>
  <c r="J759"/>
  <c r="J748"/>
  <c r="BK1082"/>
  <c r="BK791"/>
  <c r="BK886"/>
  <c r="BK864"/>
  <c r="J1260"/>
  <c r="BK1131"/>
  <c r="J420"/>
  <c r="BK915"/>
  <c r="J111"/>
  <c r="J531"/>
  <c r="BK536"/>
  <c r="BK401"/>
  <c r="BK715"/>
  <c r="J407"/>
  <c r="BK1084"/>
  <c r="BK954"/>
  <c i="3" r="BK91"/>
  <c i="2" r="BK748"/>
  <c i="3" l="1" r="P89"/>
  <c r="P88"/>
  <c i="1" r="AU57"/>
  <c i="2" r="BK110"/>
  <c r="T110"/>
  <c r="R119"/>
  <c r="R488"/>
  <c r="R541"/>
  <c r="P914"/>
  <c r="BK541"/>
  <c r="J541"/>
  <c r="J78"/>
  <c r="P758"/>
  <c r="R914"/>
  <c r="P119"/>
  <c r="T488"/>
  <c r="R758"/>
  <c r="BK1130"/>
  <c r="J1130"/>
  <c r="J84"/>
  <c r="T179"/>
  <c r="P474"/>
  <c r="T758"/>
  <c r="T1170"/>
  <c r="BK179"/>
  <c r="J179"/>
  <c r="J67"/>
  <c r="T474"/>
  <c r="BK977"/>
  <c r="J977"/>
  <c r="J83"/>
  <c r="T1252"/>
  <c r="T541"/>
  <c r="T914"/>
  <c r="P1252"/>
  <c r="R110"/>
  <c r="BK119"/>
  <c r="J119"/>
  <c r="J66"/>
  <c r="BK488"/>
  <c r="J488"/>
  <c r="J72"/>
  <c r="BK758"/>
  <c r="J758"/>
  <c r="J79"/>
  <c r="P1170"/>
  <c r="P179"/>
  <c r="BK474"/>
  <c r="J474"/>
  <c r="J69"/>
  <c r="R516"/>
  <c r="R977"/>
  <c r="R179"/>
  <c r="R474"/>
  <c r="T516"/>
  <c r="BK804"/>
  <c r="J804"/>
  <c r="J81"/>
  <c r="BK1170"/>
  <c r="J1170"/>
  <c r="J85"/>
  <c r="T356"/>
  <c r="R804"/>
  <c r="R1130"/>
  <c r="BK356"/>
  <c r="J356"/>
  <c r="J68"/>
  <c r="P516"/>
  <c r="T977"/>
  <c r="R1252"/>
  <c r="P541"/>
  <c r="BK914"/>
  <c r="J914"/>
  <c r="J82"/>
  <c r="T1130"/>
  <c r="P110"/>
  <c r="T119"/>
  <c r="P488"/>
  <c r="P804"/>
  <c r="R1170"/>
  <c r="P356"/>
  <c r="BK516"/>
  <c r="J516"/>
  <c r="J73"/>
  <c r="T804"/>
  <c r="P1130"/>
  <c r="R356"/>
  <c r="P977"/>
  <c r="BK1252"/>
  <c r="J1252"/>
  <c r="J86"/>
  <c r="BK533"/>
  <c r="J533"/>
  <c r="J74"/>
  <c r="BK793"/>
  <c r="J793"/>
  <c r="J80"/>
  <c r="BK535"/>
  <c r="J535"/>
  <c r="J75"/>
  <c r="BK539"/>
  <c r="J539"/>
  <c r="J77"/>
  <c i="3" r="BK96"/>
  <c r="J96"/>
  <c r="J66"/>
  <c i="2" r="BK537"/>
  <c r="J537"/>
  <c r="J76"/>
  <c i="3" r="BK90"/>
  <c r="J90"/>
  <c r="J65"/>
  <c i="2" r="BK484"/>
  <c r="J484"/>
  <c r="J70"/>
  <c r="BK487"/>
  <c r="J487"/>
  <c r="J71"/>
  <c r="J110"/>
  <c r="J65"/>
  <c i="3" r="E50"/>
  <c r="J56"/>
  <c r="F59"/>
  <c r="BE91"/>
  <c r="BE97"/>
  <c i="2" r="J102"/>
  <c r="BE292"/>
  <c r="BE357"/>
  <c r="BE683"/>
  <c r="BE695"/>
  <c r="BE723"/>
  <c r="BE790"/>
  <c r="BE923"/>
  <c r="BE978"/>
  <c r="BE1118"/>
  <c r="BE1138"/>
  <c r="BE1180"/>
  <c r="BE1216"/>
  <c r="BE495"/>
  <c r="BE517"/>
  <c r="BE529"/>
  <c r="BE579"/>
  <c r="BE592"/>
  <c r="BE633"/>
  <c r="BE748"/>
  <c r="BE776"/>
  <c r="BE833"/>
  <c r="BE975"/>
  <c r="BE1128"/>
  <c r="BE1144"/>
  <c r="BE1152"/>
  <c r="BE131"/>
  <c r="BE731"/>
  <c r="BE772"/>
  <c r="BE805"/>
  <c r="BE884"/>
  <c r="BE966"/>
  <c r="BE1136"/>
  <c r="BE1160"/>
  <c r="BE1256"/>
  <c r="E50"/>
  <c r="F105"/>
  <c r="BE162"/>
  <c r="BE173"/>
  <c r="BE433"/>
  <c r="BE477"/>
  <c r="BE538"/>
  <c r="BE542"/>
  <c r="BE624"/>
  <c r="BE715"/>
  <c r="BE831"/>
  <c r="BE847"/>
  <c r="BE980"/>
  <c r="BE1031"/>
  <c r="BE1071"/>
  <c r="BE1095"/>
  <c r="BE1120"/>
  <c r="BE1126"/>
  <c r="BE1156"/>
  <c r="BE1164"/>
  <c r="BE1255"/>
  <c r="BE596"/>
  <c r="BE860"/>
  <c r="BE895"/>
  <c r="BE915"/>
  <c r="BE921"/>
  <c r="BE940"/>
  <c r="BE1178"/>
  <c r="BE142"/>
  <c r="BE514"/>
  <c r="BE756"/>
  <c r="BE775"/>
  <c r="BE791"/>
  <c r="BE874"/>
  <c r="BE1131"/>
  <c r="BE1148"/>
  <c r="BE1166"/>
  <c r="BE1171"/>
  <c r="BE1253"/>
  <c r="BE1254"/>
  <c r="BE1261"/>
  <c r="BE120"/>
  <c r="BE255"/>
  <c r="BE264"/>
  <c r="BE306"/>
  <c r="BE314"/>
  <c r="BE774"/>
  <c r="BE934"/>
  <c r="BE1009"/>
  <c r="BE1069"/>
  <c r="BE1082"/>
  <c r="BE1140"/>
  <c r="BE1175"/>
  <c r="BE1259"/>
  <c r="BE1262"/>
  <c r="BE111"/>
  <c r="BE117"/>
  <c r="BE294"/>
  <c r="BE312"/>
  <c r="BE409"/>
  <c r="BE420"/>
  <c r="BE475"/>
  <c r="BE557"/>
  <c r="BE611"/>
  <c r="BE899"/>
  <c r="BE925"/>
  <c r="BE927"/>
  <c r="BE954"/>
  <c r="BE968"/>
  <c r="BE1168"/>
  <c r="BE1257"/>
  <c r="BE1258"/>
  <c r="BE1260"/>
  <c r="BE1063"/>
  <c r="BE1084"/>
  <c r="BE213"/>
  <c r="BE489"/>
  <c r="BE785"/>
  <c r="BE823"/>
  <c r="BE320"/>
  <c r="BE342"/>
  <c r="BE354"/>
  <c r="BE382"/>
  <c r="BE401"/>
  <c r="BE407"/>
  <c r="BE485"/>
  <c r="BE531"/>
  <c r="BE534"/>
  <c r="BE540"/>
  <c r="BE886"/>
  <c r="BE222"/>
  <c r="BE352"/>
  <c r="BE536"/>
  <c r="BE673"/>
  <c r="BE759"/>
  <c r="BE773"/>
  <c r="BE814"/>
  <c r="BE180"/>
  <c r="BE297"/>
  <c r="BE336"/>
  <c r="BE446"/>
  <c r="BE505"/>
  <c r="BE523"/>
  <c r="BE570"/>
  <c r="BE706"/>
  <c r="BE739"/>
  <c r="BE794"/>
  <c r="BE897"/>
  <c r="BE942"/>
  <c r="BE153"/>
  <c r="BE330"/>
  <c r="BE361"/>
  <c r="BE376"/>
  <c r="BE391"/>
  <c r="BE479"/>
  <c r="BE482"/>
  <c r="BE555"/>
  <c r="BE568"/>
  <c r="BE655"/>
  <c r="BE1060"/>
  <c r="BE1097"/>
  <c r="BE714"/>
  <c r="BE864"/>
  <c r="BE912"/>
  <c i="3" r="F37"/>
  <c i="1" r="BB57"/>
  <c i="3" r="F38"/>
  <c i="1" r="BC57"/>
  <c i="2" r="F38"/>
  <c i="1" r="BC56"/>
  <c i="3" r="F39"/>
  <c i="1" r="BD57"/>
  <c i="2" r="F37"/>
  <c i="1" r="BB56"/>
  <c i="3" r="F36"/>
  <c i="1" r="BA57"/>
  <c i="2" r="F39"/>
  <c i="1" r="BD56"/>
  <c i="2" r="J36"/>
  <c i="1" r="AW56"/>
  <c r="AS54"/>
  <c i="3" r="J36"/>
  <c i="1" r="AW57"/>
  <c i="2" r="F36"/>
  <c i="1" r="BA56"/>
  <c i="2" l="1" r="T109"/>
  <c r="P109"/>
  <c r="T487"/>
  <c r="P487"/>
  <c r="R109"/>
  <c r="R487"/>
  <c r="BK109"/>
  <c r="J109"/>
  <c r="J64"/>
  <c i="3" r="BK89"/>
  <c r="J89"/>
  <c r="J64"/>
  <c i="2" r="BK108"/>
  <c r="J108"/>
  <c r="J63"/>
  <c i="1" r="BD55"/>
  <c r="BD54"/>
  <c r="W33"/>
  <c i="3" r="J35"/>
  <c i="1" r="AV57"/>
  <c r="AT57"/>
  <c i="2" r="J35"/>
  <c i="1" r="AV56"/>
  <c r="AT56"/>
  <c r="BB55"/>
  <c r="AX55"/>
  <c r="BA55"/>
  <c r="AW55"/>
  <c i="2" r="F35"/>
  <c i="1" r="AZ56"/>
  <c i="3" r="F35"/>
  <c i="1" r="AZ57"/>
  <c r="BC55"/>
  <c r="AY55"/>
  <c i="2" l="1" r="R108"/>
  <c r="P108"/>
  <c i="1" r="AU56"/>
  <c i="2" r="T108"/>
  <c i="3" r="BK88"/>
  <c r="J88"/>
  <c r="J63"/>
  <c i="1" r="AU55"/>
  <c r="AU54"/>
  <c r="BB54"/>
  <c r="AX54"/>
  <c r="BC54"/>
  <c r="AY54"/>
  <c i="2" r="J32"/>
  <c i="1" r="AG56"/>
  <c r="BA54"/>
  <c r="W30"/>
  <c r="AZ55"/>
  <c r="AZ54"/>
  <c r="W29"/>
  <c i="2" l="1" r="J41"/>
  <c i="1" r="AN56"/>
  <c i="3" r="J32"/>
  <c i="1" r="AG57"/>
  <c r="AW54"/>
  <c r="AK30"/>
  <c r="W32"/>
  <c r="W31"/>
  <c r="AV55"/>
  <c r="AT55"/>
  <c r="AV54"/>
  <c r="AK29"/>
  <c i="3" l="1" r="J41"/>
  <c i="1" r="AN57"/>
  <c r="AG55"/>
  <c r="AG54"/>
  <c r="AK26"/>
  <c r="AK35"/>
  <c r="AT54"/>
  <c l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<sst xmlns="http://schemas.openxmlformats.org/spreadsheetml/2006/main">
  <si>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</si>
  <si>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</si>
  <si>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</si>
  <si>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</si>
  <si>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</si>
  <si>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{5195a1ce-ac9e-48a3-8c80-c7a9f2c27235}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</si>
  <si>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</si>
  <si>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</si>
  <si>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</si>
  <si>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</si>
  <si>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</si>
  <si>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</si>
  <si>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</si>
  <si>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</si>
  <si>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PRO-25001-IB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</si>
  <si>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</si>
  <si>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</si>
  <si>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Výměna rozvodů zdravotechniky a oprava sociálních zařízení v objektu J. Matuška 82/26a, Ostrava – Dubina  -  I. etapa B</t>
  </si>
  <si>
    <t>KSO:</t>
  </si>
  <si>
    <t/>
  </si>
  <si>
    <t>CC-CZ:</t>
  </si>
  <si>
    <t>Místo:</t>
  </si>
  <si>
    <t xml:space="preserve"> </t>
  </si>
  <si>
    <t>Datum:</t>
  </si>
  <si>
    <t>31. 1. 2025</t>
  </si>
  <si>
    <t>Zadavatel:</t>
  </si>
  <si>
    <t>IČ:</t>
  </si>
  <si>
    <t>SMO,Městský obvod Ostrava.Jih</t>
  </si>
  <si>
    <t>DIČ:</t>
  </si>
  <si>
    <t>Účastník:</t>
  </si>
  <si>
    <t>Vyplň údaj</t>
  </si>
  <si>
    <t>Projektant:</t>
  </si>
  <si>
    <t>ing.Jaromír Provazník</t>
  </si>
  <si>
    <t>True</t>
  </si>
  <si>
    <t>Zpracovatel:</t>
  </si>
  <si>
    <t>Kolková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</si>
  <si>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</si>
  <si>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</si>
  <si>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</si>
  <si>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</si>
  <si>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</si>
  <si>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</si>
  <si>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</si>
  <si>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</si>
  <si>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</si>
  <si>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</si>
  <si>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</si>
  <si>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</si>
  <si>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</si>
  <si>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</si>
  <si>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</si>
  <si>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</si>
  <si>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</si>
  <si>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</si>
  <si>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</si>
  <si>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</si>
  <si>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</si>
  <si>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</si>
  <si>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</si>
  <si>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</si>
  <si>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</si>
  <si>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</si>
  <si>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</si>
  <si>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</si>
  <si>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</si>
  <si>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</si>
  <si>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</si>
  <si>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</si>
  <si>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</si>
  <si>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</si>
  <si>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</si>
  <si>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</si>
  <si>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</si>
  <si>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</si>
  <si>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</si>
  <si>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</si>
  <si>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</si>
  <si>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I. Etapa B</t>
  </si>
  <si>
    <t>STA</t>
  </si>
  <si>
    <t>{f52ccb03-7ac4-4521-820e-c314c7428aef}</t>
  </si>
  <si>
    <t>2</t>
  </si>
  <si>
    <t>/</t>
  </si>
  <si>
    <t>1.1</t>
  </si>
  <si>
    <t>Soupis prací - Výměna rozvodů zdravotechniky a oprava sociálních zařízení - oprava</t>
  </si>
  <si>
    <t>Soupis</t>
  </si>
  <si>
    <t>{2d8fe2fe-2111-4415-a722-2d2b4aaa0c13}</t>
  </si>
  <si>
    <t>1.2</t>
  </si>
  <si>
    <t xml:space="preserve">Soupis prací - Vedlejší a ostatní náklady </t>
  </si>
  <si>
    <t>{f0cd6d06-af18-45e8-b4ae-878a6ee04251}</t>
  </si>
  <si>
    <t>KRYCÍ LIST SOUPISU PRACÍ</t>
  </si>
  <si>
    <t>Objekt:</t>
  </si>
  <si>
    <t>1 - I. Etapa B</t>
  </si>
  <si>
    <t>Soupis:</t>
  </si>
  <si>
    <t>1.1 - Soupis prací - Výměna rozvodů zdravotechniky a oprava sociálních zařízení - oprava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</si>
  <si>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</si>
  <si>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</si>
  <si>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</si>
  <si>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</si>
  <si>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</si>
  <si>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</si>
  <si>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</si>
  <si>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</si>
  <si>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</si>
  <si>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</si>
  <si>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</si>
  <si>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</si>
  <si>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</si>
  <si>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</si>
  <si>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721- - Zdravotechnika 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</si>
  <si>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</si>
  <si>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</si>
  <si>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</si>
  <si>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</si>
  <si>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</si>
  <si>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</si>
  <si>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</si>
  <si>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</si>
  <si>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</si>
  <si>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</si>
  <si>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</si>
  <si>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SV - Sanitární vybavení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</si>
  <si>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</si>
  <si>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</si>
  <si>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</si>
  <si>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</si>
  <si>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</si>
  <si>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</si>
  <si>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</si>
  <si>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</si>
  <si>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</si>
  <si>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</si>
  <si>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</si>
  <si>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</si>
  <si>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</si>
  <si>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</si>
  <si>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</si>
  <si>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</si>
  <si>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</si>
  <si>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</si>
  <si>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139711111</t>
  </si>
  <si>
    <t>Vykopávka v uzavřených prostorech ručně v hornině třídy těžitelnosti I skupiny 1 až 3</t>
  </si>
  <si>
    <t>m3</t>
  </si>
  <si>
    <t>CS ÚRS 2025 01</t>
  </si>
  <si>
    <t>4</t>
  </si>
  <si>
    <t>-1897628662</t>
  </si>
  <si>
    <t>Online PSC</t>
  </si>
  <si>
    <t>https://podminky.urs.cz/item/CS_URS_2025_01/139711111</t>
  </si>
  <si>
    <t>VV</t>
  </si>
  <si>
    <t>"vč.151až157+popis TZ"</t>
  </si>
  <si>
    <t>"a1"</t>
  </si>
  <si>
    <t>"1"</t>
  </si>
  <si>
    <t>7,5*2,0</t>
  </si>
  <si>
    <t>174111102</t>
  </si>
  <si>
    <t>Zásyp sypaninou z jakékoliv horniny ručně s uložením výkopku ve vrstvách se zhutněním v uzavřených prostorách s urovnáním povrchu zásypu</t>
  </si>
  <si>
    <t>-685137070</t>
  </si>
  <si>
    <t>https://podminky.urs.cz/item/CS_URS_2025_01/174111102</t>
  </si>
  <si>
    <t>3</t>
  </si>
  <si>
    <t>Svislé a kompletní konstrukce</t>
  </si>
  <si>
    <t>340236211</t>
  </si>
  <si>
    <t>Zazdívka otvorů v příčkách nebo stěnách cihlami pálenými plnými plochy přes 0,0225 m2 do 0,09 m2, tloušťky do 100 mm</t>
  </si>
  <si>
    <t>kus</t>
  </si>
  <si>
    <t>-1969009167</t>
  </si>
  <si>
    <t>https://podminky.urs.cz/item/CS_URS_2025_01/340236211</t>
  </si>
  <si>
    <t>"vč.101až107+popis TZ"</t>
  </si>
  <si>
    <t>"Z"</t>
  </si>
  <si>
    <t>"2"</t>
  </si>
  <si>
    <t>Mezisoučet</t>
  </si>
  <si>
    <t>Součet</t>
  </si>
  <si>
    <t>340237211</t>
  </si>
  <si>
    <t>Zazdívka otvorů v příčkách nebo stěnách cihlami pálenými plnými plochy přes 0,09 m2 do 0,25 m2, tloušťky do 100 mm</t>
  </si>
  <si>
    <t>-527164090</t>
  </si>
  <si>
    <t>https://podminky.urs.cz/item/CS_URS_2025_01/340237211</t>
  </si>
  <si>
    <t>"VR"</t>
  </si>
  <si>
    <t>5</t>
  </si>
  <si>
    <t>340237212</t>
  </si>
  <si>
    <t>Zazdívka otvorů v příčkách nebo stěnách cihlami pálenými plnými plochy přes 0,09 m2 do 0,25 m2, tloušťky přes 100 mm</t>
  </si>
  <si>
    <t>-726023019</t>
  </si>
  <si>
    <t>https://podminky.urs.cz/item/CS_URS_2025_01/340237212</t>
  </si>
  <si>
    <t>6</t>
  </si>
  <si>
    <t>342272215</t>
  </si>
  <si>
    <t>Příčky z pórobetonových tvárnic hladkých na tenké maltové lože objemová hmotnost do 500 kg/m3, tloušťka příčky 75 mm</t>
  </si>
  <si>
    <t>m2</t>
  </si>
  <si>
    <t>177908862</t>
  </si>
  <si>
    <t>https://podminky.urs.cz/item/CS_URS_2025_01/342272215</t>
  </si>
  <si>
    <t>1,52*1,25</t>
  </si>
  <si>
    <t>7</t>
  </si>
  <si>
    <t>342272225</t>
  </si>
  <si>
    <t>Příčky z pórobetonových tvárnic hladkých na tenké maltové lože objemová hmotnost do 500 kg/m3, tloušťka příčky 100 mm</t>
  </si>
  <si>
    <t>461644201</t>
  </si>
  <si>
    <t>https://podminky.urs.cz/item/CS_URS_2025_01/342272225</t>
  </si>
  <si>
    <t>"IP"</t>
  </si>
  <si>
    <t>1,25*2,975</t>
  </si>
  <si>
    <t>8</t>
  </si>
  <si>
    <t>342291121</t>
  </si>
  <si>
    <t>Ukotvení příček plochými kotvami, do konstrukce cihelné</t>
  </si>
  <si>
    <t>m</t>
  </si>
  <si>
    <t>1499860990</t>
  </si>
  <si>
    <t>https://podminky.urs.cz/item/CS_URS_2025_01/342291121</t>
  </si>
  <si>
    <t>2*2,975</t>
  </si>
  <si>
    <t>Úpravy povrchů, podlahy a osazování výplní</t>
  </si>
  <si>
    <t>9</t>
  </si>
  <si>
    <t>612131111</t>
  </si>
  <si>
    <t>Podkladní a spojovací vrstva vnitřních omítaných ploch polymercementový spojovací můstek nanášený ručně stěn</t>
  </si>
  <si>
    <t>-826441538</t>
  </si>
  <si>
    <t>https://podminky.urs.cz/item/CS_URS_2025_01/612131111</t>
  </si>
  <si>
    <t>"na nových příčkách"</t>
  </si>
  <si>
    <t>3,8</t>
  </si>
  <si>
    <t>7,438</t>
  </si>
  <si>
    <t>"mč .104, 112,113,114,115"</t>
  </si>
  <si>
    <t>(1,89+4,5)*0,975</t>
  </si>
  <si>
    <t>2*(1,52+2,06)*2,975</t>
  </si>
  <si>
    <t>-0,6*1,97</t>
  </si>
  <si>
    <t>-0,8*1,97</t>
  </si>
  <si>
    <t>2*(1,52+1,2)*0,975</t>
  </si>
  <si>
    <t>2*(1,52+0,88)*0,975</t>
  </si>
  <si>
    <t>2*(1,52+0,8)*0,975</t>
  </si>
  <si>
    <t>"mč .102,103a,105,106a+109"</t>
  </si>
  <si>
    <t>10,0*5</t>
  </si>
  <si>
    <t>"mč .203b,204,212,213,214,215"</t>
  </si>
  <si>
    <t>(1,55+4,5+1,55)*0,975</t>
  </si>
  <si>
    <t>(1,8+4,5)*0,975</t>
  </si>
  <si>
    <t>"mč.205+209"</t>
  </si>
  <si>
    <t>10,0*3</t>
  </si>
  <si>
    <t>10</t>
  </si>
  <si>
    <t>612142001</t>
  </si>
  <si>
    <t>Pletivo vnitřních ploch v ploše nebo pruzích, na plném podkladu sklovláknité vtlačené do tmelu včetně tmelu stěn</t>
  </si>
  <si>
    <t>-2031399633</t>
  </si>
  <si>
    <t>https://podminky.urs.cz/item/CS_URS_2025_01/612142001</t>
  </si>
  <si>
    <t>"na nových příčkác+přesah"</t>
  </si>
  <si>
    <t>3,8*1,3</t>
  </si>
  <si>
    <t>7,438*1,3</t>
  </si>
  <si>
    <t>0,09*6*2</t>
  </si>
  <si>
    <t>0,25*10*2</t>
  </si>
  <si>
    <t>11</t>
  </si>
  <si>
    <t>612311131</t>
  </si>
  <si>
    <t>Vápenný štuk vnitřních ploch tloušťky do 3 mm svislých konstrukcí stěn</t>
  </si>
  <si>
    <t>-1341479582</t>
  </si>
  <si>
    <t>https://podminky.urs.cz/item/CS_URS_2025_01/612311131</t>
  </si>
  <si>
    <t>612325302</t>
  </si>
  <si>
    <t>Vápenocementová omítka ostění nebo nadpraží štuková dvouvrstvá</t>
  </si>
  <si>
    <t>1981350108</t>
  </si>
  <si>
    <t>https://podminky.urs.cz/item/CS_URS_2025_01/612325302</t>
  </si>
  <si>
    <t>(2,0+0,3+0,9+0,3+2,0)*0,3*4</t>
  </si>
  <si>
    <t>(2,0+0,3+0,9+0,3+2,0)*2*0,3*3</t>
  </si>
  <si>
    <t>13</t>
  </si>
  <si>
    <t>612325412</t>
  </si>
  <si>
    <t>Oprava vápenocementové omítky vnitřních ploch hladké, tl. do 20 mm stěn, v rozsahu opravované plochy přes 10 do 30%</t>
  </si>
  <si>
    <t>-1217093732</t>
  </si>
  <si>
    <t>https://podminky.urs.cz/item/CS_URS_2025_01/612325412</t>
  </si>
  <si>
    <t>14</t>
  </si>
  <si>
    <t>612325452</t>
  </si>
  <si>
    <t>Oprava vápenocementové omítky vnitřních ploch Příplatek k cenám za každých dalších 10 mm tloušťky jádrové omítky přes 20 mm stěn, v rozsahu opravované plochy přes 10 do 30%</t>
  </si>
  <si>
    <t>1376594366</t>
  </si>
  <si>
    <t>https://podminky.urs.cz/item/CS_URS_2025_01/612325452</t>
  </si>
  <si>
    <t>15</t>
  </si>
  <si>
    <t>61240</t>
  </si>
  <si>
    <t xml:space="preserve">M+D Profil omítkový rohový pro omítky vnitřní </t>
  </si>
  <si>
    <t>-2090829883</t>
  </si>
  <si>
    <t>8*2,975</t>
  </si>
  <si>
    <t>16</t>
  </si>
  <si>
    <t>619991001</t>
  </si>
  <si>
    <t>Zakrytí vnitřních ploch před znečištěním PE fólií včetně pozdějšího odkrytí podlah</t>
  </si>
  <si>
    <t>1920538260</t>
  </si>
  <si>
    <t>https://podminky.urs.cz/item/CS_URS_2025_01/619991001</t>
  </si>
  <si>
    <t>100,0</t>
  </si>
  <si>
    <t>50,0</t>
  </si>
  <si>
    <t>17</t>
  </si>
  <si>
    <t>631311136</t>
  </si>
  <si>
    <t>Mazanina z betonu prostého bez zvýšených nároků na prostředí tl. přes 120 do 240 mm tř. C 25/30</t>
  </si>
  <si>
    <t>524172447</t>
  </si>
  <si>
    <t>https://podminky.urs.cz/item/CS_URS_2025_01/631311136</t>
  </si>
  <si>
    <t>7,5*0,15</t>
  </si>
  <si>
    <t>18</t>
  </si>
  <si>
    <t>631319175</t>
  </si>
  <si>
    <t>Příplatek k cenám mazanin za stržení povrchu spodní vrstvy mazaniny latí před vložením výztuže nebo pletiva pro tl. obou vrstev mazaniny přes 120 do 240 mm</t>
  </si>
  <si>
    <t>-599900188</t>
  </si>
  <si>
    <t>https://podminky.urs.cz/item/CS_URS_2025_01/631319175</t>
  </si>
  <si>
    <t>19</t>
  </si>
  <si>
    <t>631361821</t>
  </si>
  <si>
    <t>Výztuž mazanin 10 505 (R) nebo BSt 500</t>
  </si>
  <si>
    <t>t</t>
  </si>
  <si>
    <t>-1900317938</t>
  </si>
  <si>
    <t>https://podminky.urs.cz/item/CS_URS_2025_01/631361821</t>
  </si>
  <si>
    <t>7,5*0,0045</t>
  </si>
  <si>
    <t>20</t>
  </si>
  <si>
    <t>632450132</t>
  </si>
  <si>
    <t>Potěr cementový vyrovnávací ze suchých směsí v ploše o průměrné (střední) tl. přes 20 do 30 mm</t>
  </si>
  <si>
    <t>-1750856859</t>
  </si>
  <si>
    <t>https://podminky.urs.cz/item/CS_URS_2025_01/632450132</t>
  </si>
  <si>
    <t>"ve sprchách vyspádování"</t>
  </si>
  <si>
    <t>6,6+7,55+3,13+1,82+1,1+1,2</t>
  </si>
  <si>
    <t>7,0+7,32+3,13+1,82+1,1+1,2</t>
  </si>
  <si>
    <t>632451254</t>
  </si>
  <si>
    <t>Potěr cementový samonivelační litý tř. C 30, tl. přes 45 do 50 mm</t>
  </si>
  <si>
    <t>-2048967574</t>
  </si>
  <si>
    <t>https://podminky.urs.cz/item/CS_URS_2025_01/632451254</t>
  </si>
  <si>
    <t>7,5+6,6</t>
  </si>
  <si>
    <t>22</t>
  </si>
  <si>
    <t>632481213</t>
  </si>
  <si>
    <t>Separační vrstva k oddělení podlahových vrstev z polyetylénové fólie</t>
  </si>
  <si>
    <t>1065357161</t>
  </si>
  <si>
    <t>https://podminky.urs.cz/item/CS_URS_2025_01/632481213</t>
  </si>
  <si>
    <t>23</t>
  </si>
  <si>
    <t>642944121</t>
  </si>
  <si>
    <t>Osazení ocelových dveřních zárubní lisovaných nebo z úhelníků dodatečně s vybetonováním prahu, plochy do 2,5 m2</t>
  </si>
  <si>
    <t>-961560256</t>
  </si>
  <si>
    <t>https://podminky.urs.cz/item/CS_URS_2025_01/642944121</t>
  </si>
  <si>
    <t>"dle výpisu"</t>
  </si>
  <si>
    <t>"600-100"</t>
  </si>
  <si>
    <t>4+2</t>
  </si>
  <si>
    <t>"800-100"</t>
  </si>
  <si>
    <t>24</t>
  </si>
  <si>
    <t>M</t>
  </si>
  <si>
    <t>55331430</t>
  </si>
  <si>
    <t>zárubeň jednokřídlá ocelová pro dodatečnou montáž tl stěny 75-100mm rozměru 600/1970, 2100mm</t>
  </si>
  <si>
    <t>-655012698</t>
  </si>
  <si>
    <t>P</t>
  </si>
  <si>
    <t>Poznámka k položce:_x000d_
DZUP</t>
  </si>
  <si>
    <t>25</t>
  </si>
  <si>
    <t>55331432</t>
  </si>
  <si>
    <t>zárubeň jednokřídlá ocelová pro dodatečnou montáž tl stěny 75-100mm rozměru 800/1970, 2100mm</t>
  </si>
  <si>
    <t>-1773603877</t>
  </si>
  <si>
    <t>Ostatní konstrukce a práce, bourání</t>
  </si>
  <si>
    <t>26</t>
  </si>
  <si>
    <t>952901111</t>
  </si>
  <si>
    <t>Vyčištění budov nebo objektů před předáním do užívání budov bytové nebo občanské výstavby, světlé výšky podlaží do 4 m</t>
  </si>
  <si>
    <t>-1123023274</t>
  </si>
  <si>
    <t>https://podminky.urs.cz/item/CS_URS_2025_01/952901111</t>
  </si>
  <si>
    <t>150,0</t>
  </si>
  <si>
    <t>27</t>
  </si>
  <si>
    <t>962031132</t>
  </si>
  <si>
    <t>Bourání příček nebo přizdívek z cihel pálených plných nebo dutých, tl. do 100 mm</t>
  </si>
  <si>
    <t>-1501972585</t>
  </si>
  <si>
    <t>https://podminky.urs.cz/item/CS_URS_2025_01/962031132</t>
  </si>
  <si>
    <t>"vč.151+152+154+155+157+popis TZ"</t>
  </si>
  <si>
    <t>3,0*2,975</t>
  </si>
  <si>
    <t>1,57*2,975</t>
  </si>
  <si>
    <t>(4,5+0,42)*2,975</t>
  </si>
  <si>
    <t>4,5*2,975</t>
  </si>
  <si>
    <t>28</t>
  </si>
  <si>
    <t>965042241</t>
  </si>
  <si>
    <t>Bourání mazanin betonových nebo z litého asfaltu tl. přes 100 mm, plochy přes 4 m2</t>
  </si>
  <si>
    <t>1520578918</t>
  </si>
  <si>
    <t>https://podminky.urs.cz/item/CS_URS_2025_01/965042241</t>
  </si>
  <si>
    <t>29</t>
  </si>
  <si>
    <t>965043331</t>
  </si>
  <si>
    <t>Bourání mazanin betonových s potěrem nebo teracem tl. do 100 mm, plochy do 4 m2</t>
  </si>
  <si>
    <t>-1476247587</t>
  </si>
  <si>
    <t>https://podminky.urs.cz/item/CS_URS_2025_01/965043331</t>
  </si>
  <si>
    <t>(3,13+1,82+1,1+1,2)*0,065</t>
  </si>
  <si>
    <t>30</t>
  </si>
  <si>
    <t>965043341</t>
  </si>
  <si>
    <t>Bourání mazanin betonových s potěrem nebo teracem tl. do 100 mm, plochy přes 4 m2</t>
  </si>
  <si>
    <t>-756122845</t>
  </si>
  <si>
    <t>https://podminky.urs.cz/item/CS_URS_2025_01/965043341</t>
  </si>
  <si>
    <t>(19,15+6,6)*0,065</t>
  </si>
  <si>
    <t>7,55*0,065</t>
  </si>
  <si>
    <t>(7,0+7,35)*0,065</t>
  </si>
  <si>
    <t>31</t>
  </si>
  <si>
    <t>965045113</t>
  </si>
  <si>
    <t>Bourání potěrů tl. do 50 mm cementových nebo pískocementových, plochy přes 4 m2</t>
  </si>
  <si>
    <t>-1318193161</t>
  </si>
  <si>
    <t>https://podminky.urs.cz/item/CS_URS_2025_01/965045113</t>
  </si>
  <si>
    <t>7,5</t>
  </si>
  <si>
    <t>32</t>
  </si>
  <si>
    <t>965049112</t>
  </si>
  <si>
    <t>Bourání mazanin Příplatek k cenám za bourání mazanin betonových se svařovanou sítí, tl. přes 100 mm</t>
  </si>
  <si>
    <t>-1717578394</t>
  </si>
  <si>
    <t>https://podminky.urs.cz/item/CS_URS_2025_01/965049112</t>
  </si>
  <si>
    <t>33</t>
  </si>
  <si>
    <t>968062244</t>
  </si>
  <si>
    <t>Vybourání dřevěných rámů oken s křídly, dveřních zárubní, vrat, stěn, ostění nebo obkladů rámů oken s křídly jednoduchých, plochy do 1 m2</t>
  </si>
  <si>
    <t>-138424607</t>
  </si>
  <si>
    <t>https://podminky.urs.cz/item/CS_URS_2025_01/968062244</t>
  </si>
  <si>
    <t>"02"</t>
  </si>
  <si>
    <t>0,8*0,2</t>
  </si>
  <si>
    <t>34</t>
  </si>
  <si>
    <t>968072455</t>
  </si>
  <si>
    <t>Vybourání kovových rámů oken s křídly, dveřních zárubní, vrat, stěn, ostění nebo obkladů dveřních zárubní, plochy do 2 m2</t>
  </si>
  <si>
    <t>1854311055</t>
  </si>
  <si>
    <t>https://podminky.urs.cz/item/CS_URS_2025_01/968072455</t>
  </si>
  <si>
    <t>"01"</t>
  </si>
  <si>
    <t>0,6*1,97*3</t>
  </si>
  <si>
    <t>0,8*1,97*5</t>
  </si>
  <si>
    <t>0,8*1,97*3</t>
  </si>
  <si>
    <t>35</t>
  </si>
  <si>
    <t>971033621</t>
  </si>
  <si>
    <t>Vybourání otvorů ve zdivu základovém nebo nadzákladovém z cihel, tvárnic, příčkovek z cihel pálených na maltu vápennou nebo vápenocementovou plochy do 4 m2, tl. do 100 mm</t>
  </si>
  <si>
    <t>-1916337635</t>
  </si>
  <si>
    <t>https://podminky.urs.cz/item/CS_URS_2025_01/971033621</t>
  </si>
  <si>
    <t>0,88*2,975</t>
  </si>
  <si>
    <t>1,2*2,975</t>
  </si>
  <si>
    <t>36</t>
  </si>
  <si>
    <t>978013141</t>
  </si>
  <si>
    <t>Otlučení vápenných nebo vápenocementových omítek vnitřních ploch stěn s vyškrabáním spar, s očištěním zdiva, v rozsahu přes 10 do 30 %</t>
  </si>
  <si>
    <t>-1422380992</t>
  </si>
  <si>
    <t>https://podminky.urs.cz/item/CS_URS_2025_01/978013141</t>
  </si>
  <si>
    <t>997</t>
  </si>
  <si>
    <t>Doprava suti a vybouraných hmot</t>
  </si>
  <si>
    <t>37</t>
  </si>
  <si>
    <t>997013211</t>
  </si>
  <si>
    <t>Vnitrostaveništní doprava suti a vybouraných hmot vodorovně do 50 m s naložením ručně pro budovy a haly výšky do 6 m</t>
  </si>
  <si>
    <t>62372612</t>
  </si>
  <si>
    <t>https://podminky.urs.cz/item/CS_URS_2025_01/997013211</t>
  </si>
  <si>
    <t>38</t>
  </si>
  <si>
    <t>997013501</t>
  </si>
  <si>
    <t>Odvoz suti a vybouraných hmot na skládku nebo meziskládku se složením, na vzdálenost do 1 km</t>
  </si>
  <si>
    <t>220377030</t>
  </si>
  <si>
    <t>https://podminky.urs.cz/item/CS_URS_2025_01/997013501</t>
  </si>
  <si>
    <t>39</t>
  </si>
  <si>
    <t>997013509</t>
  </si>
  <si>
    <t>Odvoz suti a vybouraných hmot na skládku nebo meziskládku se složením, na vzdálenost Příplatek k ceně za každý další započatý 1 km přes 1 km</t>
  </si>
  <si>
    <t>-1295580163</t>
  </si>
  <si>
    <t>https://podminky.urs.cz/item/CS_URS_2025_01/997013509</t>
  </si>
  <si>
    <t>40,801*20 'Přepočtené koeficientem množství</t>
  </si>
  <si>
    <t>40</t>
  </si>
  <si>
    <t>997013631</t>
  </si>
  <si>
    <t>Poplatek za uložení stavebního odpadu na skládce (skládkovné) směsného stavebního a demoličního zatříděného do Katalogu odpadů pod kódem 17 09 04</t>
  </si>
  <si>
    <t>-807943905</t>
  </si>
  <si>
    <t>https://podminky.urs.cz/item/CS_URS_2025_01/997013631</t>
  </si>
  <si>
    <t>998</t>
  </si>
  <si>
    <t>Přesun hmot</t>
  </si>
  <si>
    <t>41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</si>
  <si>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</si>
  <si>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</si>
  <si>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-182215603</t>
  </si>
  <si>
    <t>https://podminky.urs.cz/item/CS_URS_2025_01/998018001</t>
  </si>
  <si>
    <t>PSV</t>
  </si>
  <si>
    <t>Práce a dodávky PSV</t>
  </si>
  <si>
    <t>711</t>
  </si>
  <si>
    <t>Izolace proti vodě, vlhkosti a plynům</t>
  </si>
  <si>
    <t>42</t>
  </si>
  <si>
    <t>711131812</t>
  </si>
  <si>
    <t>Odstranění izolace proti vodě, vlhkosti a plynům z pásů na sucho samolepicích asfaltových z plochy vodorovné V</t>
  </si>
  <si>
    <t>-1814717257</t>
  </si>
  <si>
    <t>https://podminky.urs.cz/item/CS_URS_2025_01/711131812</t>
  </si>
  <si>
    <t>43</t>
  </si>
  <si>
    <t>711493111</t>
  </si>
  <si>
    <t>Izolace proti podpovrchové a tlakové vodě - ostatní na ploše vodorovné V dvousložkovou na bázi cementu</t>
  </si>
  <si>
    <t>1961252271</t>
  </si>
  <si>
    <t>https://podminky.urs.cz/item/CS_URS_2025_01/711493111</t>
  </si>
  <si>
    <t>"s vytažením na stěny - pásky, systémové provedení"</t>
  </si>
  <si>
    <t>(7,55+1,82+1,1+1,2)*1,25</t>
  </si>
  <si>
    <t>(7,0+7,35+3,13+1,82+1,1+1,2)*1,25</t>
  </si>
  <si>
    <t>44</t>
  </si>
  <si>
    <t>711493121</t>
  </si>
  <si>
    <t>Izolace proti podpovrchové a tlakové vodě - ostatní na ploše svislé S dvousložkovou na bázi cementu</t>
  </si>
  <si>
    <t>133056842</t>
  </si>
  <si>
    <t>https://podminky.urs.cz/item/CS_URS_2025_01/711493121</t>
  </si>
  <si>
    <t>(0,725+1,2+0,725)*2,0</t>
  </si>
  <si>
    <t>45</t>
  </si>
  <si>
    <t>998711122</t>
  </si>
  <si>
    <t>Přesun hmot pro izolace proti vodě, vlhkosti a plynům stanovený z hmotnosti přesunovaného materiálu vodorovná dopravní vzdálenost do 50 m ruční (bez užití mechanizace) v objektech výšky přes 6 do 12 m</t>
  </si>
  <si>
    <t>1311134194</t>
  </si>
  <si>
    <t>https://podminky.urs.cz/item/CS_URS_2025_01/998711122</t>
  </si>
  <si>
    <t>713</t>
  </si>
  <si>
    <t>Izolace tepelné</t>
  </si>
  <si>
    <t>46</t>
  </si>
  <si>
    <t>713120821</t>
  </si>
  <si>
    <t>Odstranění tepelné izolace podlah z rohoží, pásů, dílců, desek, bloků podlah volně kladených nebo mezi trámy z polystyrenu, tloušťka izolace suchého, tloušťka izolace do 100 mm</t>
  </si>
  <si>
    <t>-1352936556</t>
  </si>
  <si>
    <t>https://podminky.urs.cz/item/CS_URS_2025_01/713120821</t>
  </si>
  <si>
    <t>47</t>
  </si>
  <si>
    <t>713121111</t>
  </si>
  <si>
    <t>Montáž tepelné izolace podlah rohožemi, pásy, deskami, dílci, bloky (izolační materiál ve specifikaci) kladenými volně jednovrstvá</t>
  </si>
  <si>
    <t>971997094</t>
  </si>
  <si>
    <t>https://podminky.urs.cz/item/CS_URS_2025_01/713121111</t>
  </si>
  <si>
    <t>48</t>
  </si>
  <si>
    <t>28372305</t>
  </si>
  <si>
    <t>deska EPS 100 pro konstrukce s běžným zatížením λ=0,037 tl 50mm</t>
  </si>
  <si>
    <t>2052346175</t>
  </si>
  <si>
    <t>14,1*1,05 'Přepočtené koeficientem množství</t>
  </si>
  <si>
    <t>49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</si>
  <si>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</si>
  <si>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</si>
  <si>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314701910</t>
  </si>
  <si>
    <t>https://podminky.urs.cz/item/CS_URS_2025_01/998713122</t>
  </si>
  <si>
    <t>721-</t>
  </si>
  <si>
    <t xml:space="preserve">Zdravotechnika </t>
  </si>
  <si>
    <t>50</t>
  </si>
  <si>
    <t>721</t>
  </si>
  <si>
    <t>Zdravotechnika - viz přiložený samostatný rozpočet</t>
  </si>
  <si>
    <t>kpl</t>
  </si>
  <si>
    <t>1205178514</t>
  </si>
  <si>
    <t>725</t>
  </si>
  <si>
    <t>Zdravotechnika - zařizovací předměty</t>
  </si>
  <si>
    <t>51</t>
  </si>
  <si>
    <t>725-SD</t>
  </si>
  <si>
    <t>M+D Sprchové dveře posuvné - viz celý popis SD</t>
  </si>
  <si>
    <t>416470281</t>
  </si>
  <si>
    <t>741</t>
  </si>
  <si>
    <t>Elektroinstalace - silnoproud</t>
  </si>
  <si>
    <t>52</t>
  </si>
  <si>
    <t>Elektroinstalace - viz přiložený samostatný rozpočet</t>
  </si>
  <si>
    <t>1598484144</t>
  </si>
  <si>
    <t>751</t>
  </si>
  <si>
    <t>Vzduchotechnika</t>
  </si>
  <si>
    <t>53</t>
  </si>
  <si>
    <t>751-V/1</t>
  </si>
  <si>
    <t xml:space="preserve">M+D Odtahový ventilátor pro odvětrání místnosti soc.zař. vč. potrubí, příslušenství, kotvení, napojení atd - dle požadavku viz celý popis </t>
  </si>
  <si>
    <t>-446522827</t>
  </si>
  <si>
    <t>763</t>
  </si>
  <si>
    <t>Konstrukce suché výstavby</t>
  </si>
  <si>
    <t>54</t>
  </si>
  <si>
    <t>763111333</t>
  </si>
  <si>
    <t>Příčka ze sádrokartonových desek s nosnou konstrukcí z jednoduchých ocelových profilů UW, CW jednoduše opláštěná deskou impregnovanou H2 tl. 12,5 mm, příčka tl. 100 mm, profil 75, s izolací, EI 30, Rw do 45 dB</t>
  </si>
  <si>
    <t>1011340782</t>
  </si>
  <si>
    <t>https://podminky.urs.cz/item/CS_URS_2025_01/763111333</t>
  </si>
  <si>
    <t>1,5*2,975</t>
  </si>
  <si>
    <t>55</t>
  </si>
  <si>
    <t>763111717</t>
  </si>
  <si>
    <t>Příčka ze sádrokartonových desek ostatní konstrukce a práce na příčkách ze sádrokartonových desek základní penetrační nátěr (oboustranný)</t>
  </si>
  <si>
    <t>-1456650552</t>
  </si>
  <si>
    <t>https://podminky.urs.cz/item/CS_URS_2025_01/763111717</t>
  </si>
  <si>
    <t>56</t>
  </si>
  <si>
    <t>763111718</t>
  </si>
  <si>
    <t>Příčka ze sádrokartonových desek ostatní konstrukce a práce na příčkách ze sádrokartonových desek úprava styku příčky a podhledu (oboustranně) separační páskou s akrylátem</t>
  </si>
  <si>
    <t>1804572894</t>
  </si>
  <si>
    <t>https://podminky.urs.cz/item/CS_URS_2025_01/763111718</t>
  </si>
  <si>
    <t>1,57</t>
  </si>
  <si>
    <t>1,5</t>
  </si>
  <si>
    <t>57</t>
  </si>
  <si>
    <t>763111720</t>
  </si>
  <si>
    <t>Příčka ze sádrokartonových desek ostatní konstrukce a práce na příčkách ze sádrokartonových desek vyztužení příčky pro osazení skříněk, polic atd.</t>
  </si>
  <si>
    <t>1329880322</t>
  </si>
  <si>
    <t>https://podminky.urs.cz/item/CS_URS_2025_01/763111720</t>
  </si>
  <si>
    <t>58</t>
  </si>
  <si>
    <t>763121424</t>
  </si>
  <si>
    <t>Stěna předsazená ze sádrokartonových desek s nosnou konstrukcí z ocelových profilů CW, UW jednoduše opláštěná deskou impregnovanou H2 tl. 12,5 mm bez izolace, EI 15, stěna tl. 87,5 mm, profil 75</t>
  </si>
  <si>
    <t>-157624303</t>
  </si>
  <si>
    <t>https://podminky.urs.cz/item/CS_URS_2025_01/763121424</t>
  </si>
  <si>
    <t>(3,0+0,42+3,0)*2,975</t>
  </si>
  <si>
    <t>59</t>
  </si>
  <si>
    <t>763121590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</si>
  <si>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</si>
  <si>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1458390592</t>
  </si>
  <si>
    <t>https://podminky.urs.cz/item/CS_URS_2025_01/763121590</t>
  </si>
  <si>
    <t>0,8*2,975</t>
  </si>
  <si>
    <t>60</t>
  </si>
  <si>
    <t>763121714</t>
  </si>
  <si>
    <t>Stěna předsazená ze sádrokartonových desek ostatní konstrukce a práce na předsazených stěnách ze sádrokartonových desek základní penetrační nátěr</t>
  </si>
  <si>
    <t>8643036</t>
  </si>
  <si>
    <t>https://podminky.urs.cz/item/CS_URS_2025_01/763121714</t>
  </si>
  <si>
    <t>28,025+19,338</t>
  </si>
  <si>
    <t>61</t>
  </si>
  <si>
    <t>763121715</t>
  </si>
  <si>
    <t>Stěna předsazená ze sádrokartonových desek ostatní konstrukce a práce na předsazených stěnách ze sádrokartonových desek úprava styku stěny a podhledu separační páskou s akrylátem</t>
  </si>
  <si>
    <t>-1869438311</t>
  </si>
  <si>
    <t>https://podminky.urs.cz/item/CS_URS_2025_01/763121715</t>
  </si>
  <si>
    <t>(3,0+0,42+3,0)</t>
  </si>
  <si>
    <t>0,8</t>
  </si>
  <si>
    <t>0,88</t>
  </si>
  <si>
    <t>3,0</t>
  </si>
  <si>
    <t>62</t>
  </si>
  <si>
    <t>763121751</t>
  </si>
  <si>
    <t>Stěna předsazená ze sádrokartonových desek Příplatek k cenám za plochu do 6 m2 jednotlivě</t>
  </si>
  <si>
    <t>247009594</t>
  </si>
  <si>
    <t>https://podminky.urs.cz/item/CS_URS_2025_01/763121751</t>
  </si>
  <si>
    <t>63</t>
  </si>
  <si>
    <t>763131451</t>
  </si>
  <si>
    <t>Podhled ze sádrokartonových desek dvouvrstvá zavěšená spodní konstrukce z ocelových profilů CD, UD jednoduše opláštěná deskou impregnovanou H2, tl. 12,5 mm, bez izolace</t>
  </si>
  <si>
    <t>-614459192</t>
  </si>
  <si>
    <t>https://podminky.urs.cz/item/CS_URS_2025_01/763131451</t>
  </si>
  <si>
    <t>7,0+7,35+3,13+1,82+1,1+1,2</t>
  </si>
  <si>
    <t>64</t>
  </si>
  <si>
    <t>763131714</t>
  </si>
  <si>
    <t>Podhled ze sádrokartonových desek ostatní práce a konstrukce na podhledech ze sádrokartonových desek základní penetrační nátěr</t>
  </si>
  <si>
    <t>1652554443</t>
  </si>
  <si>
    <t>https://podminky.urs.cz/item/CS_URS_2025_01/763131714</t>
  </si>
  <si>
    <t>"kufry"</t>
  </si>
  <si>
    <t>1,65*(0,4+0,9)</t>
  </si>
  <si>
    <t>0,8*(0,75+0,25)</t>
  </si>
  <si>
    <t>1,52*(0,45+0,9)</t>
  </si>
  <si>
    <t>4,65*(0,45+0,9)</t>
  </si>
  <si>
    <t>(0,45+2,3)*(0,35+0,9)</t>
  </si>
  <si>
    <t>(1,55+0,3)*(0,35+0,9)</t>
  </si>
  <si>
    <t>2,55*(0,3+0,9)</t>
  </si>
  <si>
    <t>1,57*(0,55+0,25)</t>
  </si>
  <si>
    <t>(3,5-0,55)*(0,55+0,25)</t>
  </si>
  <si>
    <t>0,55*0,25</t>
  </si>
  <si>
    <t>65</t>
  </si>
  <si>
    <t>763131821</t>
  </si>
  <si>
    <t>Demontáž podhledu nebo samostatného požárního předělu ze sádrokartonových desek s nosnou konstrukcí dvouvrstvou z ocelových profilů, opláštění jednoduché</t>
  </si>
  <si>
    <t>-557596798</t>
  </si>
  <si>
    <t>https://podminky.urs.cz/item/CS_URS_2025_01/763131821</t>
  </si>
  <si>
    <t>"04"</t>
  </si>
  <si>
    <t>66</t>
  </si>
  <si>
    <t>763164541</t>
  </si>
  <si>
    <t>Obklad konstrukcí sádrokartonovými deskami včetně ochranných úhelníků ve tvaru L rozvinuté šíře přes 0,4 do 0,8 m, opláštěný deskou impregnovanou H2, tl. 12,5 mm</t>
  </si>
  <si>
    <t>184795699</t>
  </si>
  <si>
    <t>https://podminky.urs.cz/item/CS_URS_2025_01/763164541</t>
  </si>
  <si>
    <t>(3,5-0,55)</t>
  </si>
  <si>
    <t>0,55</t>
  </si>
  <si>
    <t>67</t>
  </si>
  <si>
    <t>763164551</t>
  </si>
  <si>
    <t>Obklad konstrukcí sádrokartonovými deskami včetně ochranných úhelníků ve tvaru L rozvinuté šíře přes 0,8 m, opláštěný deskou standardní A, tl. 12,5 mm</t>
  </si>
  <si>
    <t>-851242897</t>
  </si>
  <si>
    <t>https://podminky.urs.cz/item/CS_URS_2025_01/763164551</t>
  </si>
  <si>
    <t>68</t>
  </si>
  <si>
    <t>763164561</t>
  </si>
  <si>
    <t>Obklad konstrukcí sádrokartonovými deskami včetně ochranných úhelníků ve tvaru L rozvinuté šíře přes 0,8 m, opláštěný deskou impregnovanou H2, tl. 12,5 mm</t>
  </si>
  <si>
    <t>151849674</t>
  </si>
  <si>
    <t>https://podminky.urs.cz/item/CS_URS_2025_01/763164561</t>
  </si>
  <si>
    <t>69</t>
  </si>
  <si>
    <t>763181311</t>
  </si>
  <si>
    <t>Výplně otvorů konstrukcí ze sádrokartonových desek montáž zárubně kovové s konstrukcí jednokřídlové</t>
  </si>
  <si>
    <t>-2037724067</t>
  </si>
  <si>
    <t>https://podminky.urs.cz/item/CS_URS_2025_01/763181311</t>
  </si>
  <si>
    <t>70</t>
  </si>
  <si>
    <t>55331590</t>
  </si>
  <si>
    <t>zárubeň jednokřídlá ocelová pro sádrokartonové příčky tl stěny 75-100mm rozměru 800/1970, 2100mm</t>
  </si>
  <si>
    <t>518871482</t>
  </si>
  <si>
    <t>71</t>
  </si>
  <si>
    <t>763181421</t>
  </si>
  <si>
    <t>Výplně otvorů konstrukcí ze sádrokartonových desek ztužující výplň otvoru pro dveře s UA a UW profilem, výšky příčky přes 2,80 do 3,25 m</t>
  </si>
  <si>
    <t>-1104769841</t>
  </si>
  <si>
    <t>https://podminky.urs.cz/item/CS_URS_2025_01/763181421</t>
  </si>
  <si>
    <t>72</t>
  </si>
  <si>
    <t>763411111</t>
  </si>
  <si>
    <t>Sanitární příčky vhodné do mokrého prostředí dělící z dřevotřískových desek s HPL-laminátem tl. 19,6 mm</t>
  </si>
  <si>
    <t>-1763247605</t>
  </si>
  <si>
    <t>https://podminky.urs.cz/item/CS_URS_2025_01/763411111</t>
  </si>
  <si>
    <t>"SP/1"</t>
  </si>
  <si>
    <t>(1,57-1,2+1,55)*2,0</t>
  </si>
  <si>
    <t>73</t>
  </si>
  <si>
    <t>763411121</t>
  </si>
  <si>
    <t>Sanitární příčky vhodné do mokrého prostředí dveře vnitřní do sanitárních příček šířky do 800 mm, výšky do 2 000 mm z dřevotřískových desek s HPL-laminátem včetně nerezového kování tl. 19,6 mm</t>
  </si>
  <si>
    <t>19462293</t>
  </si>
  <si>
    <t>https://podminky.urs.cz/item/CS_URS_2025_01/763411121</t>
  </si>
  <si>
    <t>74</t>
  </si>
  <si>
    <t>763411811</t>
  </si>
  <si>
    <t>Demontáž sanitárních příček vhodných do mokrého nebo suchého prostředí z desek</t>
  </si>
  <si>
    <t>-1763550332</t>
  </si>
  <si>
    <t>https://podminky.urs.cz/item/CS_URS_2025_01/763411811</t>
  </si>
  <si>
    <t>"08"</t>
  </si>
  <si>
    <t>(1,57+1,55)*2,0</t>
  </si>
  <si>
    <t>-0,6*2,0*2</t>
  </si>
  <si>
    <t>75</t>
  </si>
  <si>
    <t>763411821</t>
  </si>
  <si>
    <t>Demontáž sanitárních příček vhodných do mokrého nebo suchého prostředí dveří</t>
  </si>
  <si>
    <t>495504687</t>
  </si>
  <si>
    <t>https://podminky.urs.cz/item/CS_URS_2025_01/763411821</t>
  </si>
  <si>
    <t>76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</si>
  <si>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</si>
  <si>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</si>
  <si>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1951180295</t>
  </si>
  <si>
    <t>https://podminky.urs.cz/item/CS_URS_2025_01/998763332</t>
  </si>
  <si>
    <t>766</t>
  </si>
  <si>
    <t>Konstrukce truhlářské</t>
  </si>
  <si>
    <t>77</t>
  </si>
  <si>
    <t>766660001</t>
  </si>
  <si>
    <t>Montáž dveřních křídel dřevěných nebo plastových otevíravých do ocelové zárubně povrchově upravených jednokřídlových, šířky do 800 mm</t>
  </si>
  <si>
    <t>-613301724</t>
  </si>
  <si>
    <t>https://podminky.urs.cz/item/CS_URS_2025_01/766660001</t>
  </si>
  <si>
    <t>"a3"</t>
  </si>
  <si>
    <t>"1a"</t>
  </si>
  <si>
    <t>"1b"</t>
  </si>
  <si>
    <t>"2a"</t>
  </si>
  <si>
    <t>"2b"</t>
  </si>
  <si>
    <t>78</t>
  </si>
  <si>
    <t>DOD-1a</t>
  </si>
  <si>
    <t xml:space="preserve">Dodávka dveře vnitřní hladké plné 600x1970mm vč.  kování, piktogramu , povrchové úpravy  a všech doplňků - dle požadavku viz celý popis 1a</t>
  </si>
  <si>
    <t>1680168154</t>
  </si>
  <si>
    <t>79</t>
  </si>
  <si>
    <t>DOD-1b</t>
  </si>
  <si>
    <t xml:space="preserve">Dodávka dveře vnitřní hladké plné 800x1970mm vč.  kování, piktogramu, povrchové úpravy  a všech doplňků - dle požadavku viz celý popis 1b</t>
  </si>
  <si>
    <t>719881311</t>
  </si>
  <si>
    <t>80</t>
  </si>
  <si>
    <t>DOD-2a</t>
  </si>
  <si>
    <t xml:space="preserve">Dodávka dveře vnitřní hladké plné 800x1970mm vč.  kování, piktogramu , povrchové úpravy  a všech doplňků - dle požadavku viz celý popis 2a</t>
  </si>
  <si>
    <t>1864702508</t>
  </si>
  <si>
    <t>81</t>
  </si>
  <si>
    <t>DOD-2b</t>
  </si>
  <si>
    <t xml:space="preserve">Dodávka dveře vnitřní hladké plné 800x1970mm vč.  kování, piktogramu , povrchové úpravy  a všech doplňků - dle požadavku viz celý popis 2b</t>
  </si>
  <si>
    <t>1604835211</t>
  </si>
  <si>
    <t>82</t>
  </si>
  <si>
    <t>766-DK</t>
  </si>
  <si>
    <t xml:space="preserve">Demontáž, úschova a znovuosazení po provedení prací - dřevěné kryty </t>
  </si>
  <si>
    <t>-1618775713</t>
  </si>
  <si>
    <t>"10"</t>
  </si>
  <si>
    <t>83</t>
  </si>
  <si>
    <t>766-KL</t>
  </si>
  <si>
    <t>Demontáž, úschova a znovuosazení po provedení prací - kuchyňská linka</t>
  </si>
  <si>
    <t>-534355616</t>
  </si>
  <si>
    <t>"09"</t>
  </si>
  <si>
    <t>84</t>
  </si>
  <si>
    <t>766-PN/1</t>
  </si>
  <si>
    <t>M+D Vnitřní nadsvětlík 800x800mm z plastových profilů - viz celý popis PN/1</t>
  </si>
  <si>
    <t>-1343489844</t>
  </si>
  <si>
    <t>85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</si>
  <si>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</si>
  <si>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</si>
  <si>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-1963161766</t>
  </si>
  <si>
    <t>https://podminky.urs.cz/item/CS_URS_2025_01/998766122</t>
  </si>
  <si>
    <t>767</t>
  </si>
  <si>
    <t>Konstrukce zámečnické</t>
  </si>
  <si>
    <t>86</t>
  </si>
  <si>
    <t>767810811</t>
  </si>
  <si>
    <t>Demontáž větracích mřížek ocelových čtyřhranných neho kruhových</t>
  </si>
  <si>
    <t>1123429662</t>
  </si>
  <si>
    <t>https://podminky.urs.cz/item/CS_URS_2025_01/767810811</t>
  </si>
  <si>
    <t>"07"</t>
  </si>
  <si>
    <t>771</t>
  </si>
  <si>
    <t>Podlahy z dlaždic</t>
  </si>
  <si>
    <t>87</t>
  </si>
  <si>
    <t>771111011</t>
  </si>
  <si>
    <t>Příprava podkladu před provedením dlažby vysátí podlah</t>
  </si>
  <si>
    <t>-898508253</t>
  </si>
  <si>
    <t>https://podminky.urs.cz/item/CS_URS_2025_01/771111011</t>
  </si>
  <si>
    <t>88</t>
  </si>
  <si>
    <t>771121011</t>
  </si>
  <si>
    <t>Příprava podkladu před provedením dlažby nátěr penetrační na podlahu</t>
  </si>
  <si>
    <t>-235645316</t>
  </si>
  <si>
    <t>https://podminky.urs.cz/item/CS_URS_2025_01/771121011</t>
  </si>
  <si>
    <t>89</t>
  </si>
  <si>
    <t>771161021</t>
  </si>
  <si>
    <t>Příprava podkladu před provedením dlažby montáž profilu ukončujícího profilu pro plynulý přechod (dlažba-koberec apod.)</t>
  </si>
  <si>
    <t>1469360360</t>
  </si>
  <si>
    <t>https://podminky.urs.cz/item/CS_URS_2025_01/771161021</t>
  </si>
  <si>
    <t>"přechodové lišty"</t>
  </si>
  <si>
    <t>0,6*2</t>
  </si>
  <si>
    <t>0,8*7</t>
  </si>
  <si>
    <t>90</t>
  </si>
  <si>
    <t>590541-PP</t>
  </si>
  <si>
    <t>profil přechodový mezi kobercem a dlažbou, laminátovou nebo dřevěnou podlahou</t>
  </si>
  <si>
    <t>556595195</t>
  </si>
  <si>
    <t>6,8*1,1 'Přepočtené koeficientem množství</t>
  </si>
  <si>
    <t>91</t>
  </si>
  <si>
    <t>771471810</t>
  </si>
  <si>
    <t>Demontáž soklíků z dlaždic keramických kladených do malty rovných</t>
  </si>
  <si>
    <t>-2026626159</t>
  </si>
  <si>
    <t>https://podminky.urs.cz/item/CS_URS_2025_01/771471810</t>
  </si>
  <si>
    <t>"05"</t>
  </si>
  <si>
    <t>2*(4,5+1,46)</t>
  </si>
  <si>
    <t>-0,8*2</t>
  </si>
  <si>
    <t>2*(1,52+2,06)</t>
  </si>
  <si>
    <t>-(0,8+0,6)</t>
  </si>
  <si>
    <t>92</t>
  </si>
  <si>
    <t>771474113</t>
  </si>
  <si>
    <t>Montáž soklů z dlaždic keramických lepených cementovým flexibilním lepidlem rovných, výšky přes 90 do 120 mm</t>
  </si>
  <si>
    <t>1123741556</t>
  </si>
  <si>
    <t>https://podminky.urs.cz/item/CS_URS_2025_01/771474113</t>
  </si>
  <si>
    <t>93</t>
  </si>
  <si>
    <t>5976114-D</t>
  </si>
  <si>
    <t xml:space="preserve">dlažba keramická slinutá  R10/B povrch reliéfní/matný tl do 10mm přes 22 do 25ks/m2</t>
  </si>
  <si>
    <t>-1727814746</t>
  </si>
  <si>
    <t>Poznámka k položce:_x000d_
"min. cena za dlažbu je 650,- Kč/m2"	</t>
  </si>
  <si>
    <t>21,84*0,1</t>
  </si>
  <si>
    <t>2,184*1,1 'Přepočtené koeficientem množství</t>
  </si>
  <si>
    <t>94</t>
  </si>
  <si>
    <t>771571810</t>
  </si>
  <si>
    <t>Demontáž podlah z dlaždic keramických kladených do malty</t>
  </si>
  <si>
    <t>-1975085742</t>
  </si>
  <si>
    <t>https://podminky.urs.cz/item/CS_URS_2025_01/771571810</t>
  </si>
  <si>
    <t>"06"</t>
  </si>
  <si>
    <t>95</t>
  </si>
  <si>
    <t>771574439</t>
  </si>
  <si>
    <t>Montáž podlah z dlaždic keramických lepených cementovým flexibilním lepidlem reliéfních nebo z dekorů, tloušťky do 10 mm přes 22 do 25 ks/m2</t>
  </si>
  <si>
    <t>743254105</t>
  </si>
  <si>
    <t>https://podminky.urs.cz/item/CS_URS_2025_01/771574439</t>
  </si>
  <si>
    <t>"min. cena za dlažbu je 650,- Kč/m2"</t>
  </si>
  <si>
    <t>96</t>
  </si>
  <si>
    <t>-1178181948</t>
  </si>
  <si>
    <t>43*1,1 'Přepočtené koeficientem množství</t>
  </si>
  <si>
    <t>97</t>
  </si>
  <si>
    <t>771577111</t>
  </si>
  <si>
    <t>Montáž podlah z dlaždic keramických lepených cementovým flexibilním lepidlem Příplatek k cenám za plochu do 5 m2 jednotlivě</t>
  </si>
  <si>
    <t>-332299739</t>
  </si>
  <si>
    <t>https://podminky.urs.cz/item/CS_URS_2025_01/771577111</t>
  </si>
  <si>
    <t>3,13+1,82+1,1+1,2</t>
  </si>
  <si>
    <t>98</t>
  </si>
  <si>
    <t>771591115</t>
  </si>
  <si>
    <t>Podlahy - dokončovací práce spárování silikonem</t>
  </si>
  <si>
    <t>-1345742574</t>
  </si>
  <si>
    <t>https://podminky.urs.cz/item/CS_URS_2025_01/771591115</t>
  </si>
  <si>
    <t>99</t>
  </si>
  <si>
    <t>771591184</t>
  </si>
  <si>
    <t>Podlahy - dokončovací práce pracnější řezání dlaždic keramických rovné</t>
  </si>
  <si>
    <t>-1658886644</t>
  </si>
  <si>
    <t>https://podminky.urs.cz/item/CS_URS_2025_01/771591184</t>
  </si>
  <si>
    <t>100</t>
  </si>
  <si>
    <t>771592011</t>
  </si>
  <si>
    <t>Čištění vnitřních ploch po položení dlažby podlah nebo schodišť chemickými prostředky</t>
  </si>
  <si>
    <t>-1715133276</t>
  </si>
  <si>
    <t>https://podminky.urs.cz/item/CS_URS_2025_01/771592011</t>
  </si>
  <si>
    <t>"soklík"</t>
  </si>
  <si>
    <t>101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</si>
  <si>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</si>
  <si>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</si>
  <si>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-1256701835</t>
  </si>
  <si>
    <t>https://podminky.urs.cz/item/CS_URS_2025_01/998771122</t>
  </si>
  <si>
    <t>776</t>
  </si>
  <si>
    <t>Podlahy povlakové</t>
  </si>
  <si>
    <t>102</t>
  </si>
  <si>
    <t>776111115</t>
  </si>
  <si>
    <t>Příprava podkladu povlakových podlah a stěn broušení podlah stávajícího podkladu před litím stěrky</t>
  </si>
  <si>
    <t>-434901557</t>
  </si>
  <si>
    <t>https://podminky.urs.cz/item/CS_URS_2025_01/776111115</t>
  </si>
  <si>
    <t>19,15+5,3+3,85</t>
  </si>
  <si>
    <t>103</t>
  </si>
  <si>
    <t>776111311</t>
  </si>
  <si>
    <t>Příprava podkladu povlakových podlah a stěn vysátí podlah</t>
  </si>
  <si>
    <t>-264458943</t>
  </si>
  <si>
    <t>https://podminky.urs.cz/item/CS_URS_2025_01/776111311</t>
  </si>
  <si>
    <t>104</t>
  </si>
  <si>
    <t>776121114</t>
  </si>
  <si>
    <t>Příprava podkladu povlakových podlah a stěn penetrace vodou ředitelná stěn</t>
  </si>
  <si>
    <t>1286324266</t>
  </si>
  <si>
    <t>https://podminky.urs.cz/item/CS_URS_2025_01/776121114</t>
  </si>
  <si>
    <t>105</t>
  </si>
  <si>
    <t>776141121</t>
  </si>
  <si>
    <t>Příprava podkladu povlakových podlah a stěn vyrovnání samonivelační stěrkou podlah min.pevnosti 30 MPa, tloušťky do 3 mm</t>
  </si>
  <si>
    <t>-1458404564</t>
  </si>
  <si>
    <t>https://podminky.urs.cz/item/CS_URS_2025_01/776141121</t>
  </si>
  <si>
    <t>106</t>
  </si>
  <si>
    <t>776201812</t>
  </si>
  <si>
    <t>Demontáž povlakových podlahovin lepených ručně s podložkou</t>
  </si>
  <si>
    <t>472201264</t>
  </si>
  <si>
    <t>https://podminky.urs.cz/item/CS_URS_2025_01/776201812</t>
  </si>
  <si>
    <t>19,15+6,6+3,85</t>
  </si>
  <si>
    <t>107</t>
  </si>
  <si>
    <t>776221111</t>
  </si>
  <si>
    <t>Montáž podlahovin z PVC lepením standardním lepidlem z pásů</t>
  </si>
  <si>
    <t>-671541732</t>
  </si>
  <si>
    <t>https://podminky.urs.cz/item/CS_URS_2025_01/776221111</t>
  </si>
  <si>
    <t>108</t>
  </si>
  <si>
    <t>DOD-PVC</t>
  </si>
  <si>
    <t xml:space="preserve">Podlahovina PVC  - zátěžové PVC dle výběru </t>
  </si>
  <si>
    <t>1342068506</t>
  </si>
  <si>
    <t>28,3*1,1 'Přepočtené koeficientem množství</t>
  </si>
  <si>
    <t>109</t>
  </si>
  <si>
    <t>776410811</t>
  </si>
  <si>
    <t>Demontáž soklíků nebo lišt pryžových nebo plastových</t>
  </si>
  <si>
    <t>44191380</t>
  </si>
  <si>
    <t>https://podminky.urs.cz/item/CS_URS_2025_01/776410811</t>
  </si>
  <si>
    <t>2*(0,45+2,3+2,9+0,1+4,5)</t>
  </si>
  <si>
    <t>2*(1,55+0,3+2,55+0,35)</t>
  </si>
  <si>
    <t>-(0,8+0,9)</t>
  </si>
  <si>
    <t>2*(1,5+2,65+0,2)</t>
  </si>
  <si>
    <t>110</t>
  </si>
  <si>
    <t>776411111</t>
  </si>
  <si>
    <t>Montáž soklíků lepením obvodových, výšky do 80 mm</t>
  </si>
  <si>
    <t>1832930754</t>
  </si>
  <si>
    <t>https://podminky.urs.cz/item/CS_URS_2025_01/776411111</t>
  </si>
  <si>
    <t>111</t>
  </si>
  <si>
    <t>DOD-L</t>
  </si>
  <si>
    <t>Plastová lišta (soklík) lepená nebo kotvená ke stěně, rohy na pokos. V barvě dle PVC, s vloženým páskem.</t>
  </si>
  <si>
    <t>-376488538</t>
  </si>
  <si>
    <t>33,7*1,1 'Přepočtené koeficientem množství</t>
  </si>
  <si>
    <t>112</t>
  </si>
  <si>
    <t>776991821</t>
  </si>
  <si>
    <t>Ostatní práce odstranění lepidla ručně z podlah</t>
  </si>
  <si>
    <t>-531315207</t>
  </si>
  <si>
    <t>https://podminky.urs.cz/item/CS_URS_2025_01/776991821</t>
  </si>
  <si>
    <t>113</t>
  </si>
  <si>
    <t>998776122</t>
  </si>
  <si>
    <t>Přesun hmot pro podlahy povlakové stanovený z hmotnosti přesunovaného materiálu vodorovná dopravní vzdálenost do 50 m ruční (bez užití mechanizace) v objektech výšky přes 6 do 12 m</t>
  </si>
  <si>
    <t>-1194819386</t>
  </si>
  <si>
    <t>https://podminky.urs.cz/item/CS_URS_2025_01/998776122</t>
  </si>
  <si>
    <t>781</t>
  </si>
  <si>
    <t>Dokončovací práce - obklady</t>
  </si>
  <si>
    <t>114</t>
  </si>
  <si>
    <t>781121011</t>
  </si>
  <si>
    <t>Příprava podkladu před provedením obkladu nátěr penetrační na stěnu</t>
  </si>
  <si>
    <t>-1728732914</t>
  </si>
  <si>
    <t>https://podminky.urs.cz/item/CS_URS_2025_01/781121011</t>
  </si>
  <si>
    <t>115</t>
  </si>
  <si>
    <t>781471810</t>
  </si>
  <si>
    <t>Demontáž obkladů z dlaždic keramických kladených do malty</t>
  </si>
  <si>
    <t>-1505164103</t>
  </si>
  <si>
    <t>https://podminky.urs.cz/item/CS_URS_2025_01/781471810</t>
  </si>
  <si>
    <t>2*(1,89+4,5)*2,0</t>
  </si>
  <si>
    <t>1,2*1,5*2</t>
  </si>
  <si>
    <t>(0,4+2,0+0,4)*1,5</t>
  </si>
  <si>
    <t>2*(1,52+1,2)*2,0</t>
  </si>
  <si>
    <t>(0,9+1,2+0,9)*0,25</t>
  </si>
  <si>
    <t>2*(0,88+1,52-0,2)*2,0</t>
  </si>
  <si>
    <t>2*(0,8+1,52)*1,5</t>
  </si>
  <si>
    <t>-0,6*1,97*4</t>
  </si>
  <si>
    <t>2*(1,8+4,5)*2,0</t>
  </si>
  <si>
    <t>2*(1,55+4,5)*2,0</t>
  </si>
  <si>
    <t>-0,8*1,97*2</t>
  </si>
  <si>
    <t>1,2*1,5</t>
  </si>
  <si>
    <t>2*(0,4+2,05)*1,5</t>
  </si>
  <si>
    <t>116</t>
  </si>
  <si>
    <t>781472291</t>
  </si>
  <si>
    <t>Montáž keramických obkladů stěn lepených cementovým flexibilním lepidlem Příplatek k cenám za plochu do 10 m2 jednotlivě</t>
  </si>
  <si>
    <t>-1569936494</t>
  </si>
  <si>
    <t>https://podminky.urs.cz/item/CS_URS_2025_01/781472291</t>
  </si>
  <si>
    <t>117</t>
  </si>
  <si>
    <t>781474115</t>
  </si>
  <si>
    <t>Montáž keramických obkladů stěn lepených cementovým flexibilním lepidlem hladkých přes 22 do 25 ks/m2</t>
  </si>
  <si>
    <t>-299342228</t>
  </si>
  <si>
    <t>https://podminky.urs.cz/item/CS_URS_2025_01/781474115</t>
  </si>
  <si>
    <t>"min. cena za obklad je 650,- Kč/m2"</t>
  </si>
  <si>
    <t>118</t>
  </si>
  <si>
    <t>59761704-O</t>
  </si>
  <si>
    <t>obklad keramický nemrazuvzdorný povrch hladký/lesklý tl do 10mm přes 22 do 25ks/m2</t>
  </si>
  <si>
    <t>-366926000</t>
  </si>
  <si>
    <t>Poznámka k položce:_x000d_
"min. cena za obklad je 650,- Kč/m2"	</t>
  </si>
  <si>
    <t>130,93*1,1 'Přepočtené koeficientem množství</t>
  </si>
  <si>
    <t>119</t>
  </si>
  <si>
    <t>781491021</t>
  </si>
  <si>
    <t>Montáž zrcadel lepených silikonovým tmelem na keramický obklad, plochy do 1 m2</t>
  </si>
  <si>
    <t>-479115474</t>
  </si>
  <si>
    <t>https://podminky.urs.cz/item/CS_URS_2025_01/781491021</t>
  </si>
  <si>
    <t>"NZ"</t>
  </si>
  <si>
    <t>0,4*0,6*3</t>
  </si>
  <si>
    <t>120</t>
  </si>
  <si>
    <t>63465126</t>
  </si>
  <si>
    <t>zrcadlo nemontované čiré tl 5mm max rozměr 3210x2250mm</t>
  </si>
  <si>
    <t>-532867383</t>
  </si>
  <si>
    <t>0,72*1,1 'Přepočtené koeficientem množství</t>
  </si>
  <si>
    <t>121</t>
  </si>
  <si>
    <t>781492211</t>
  </si>
  <si>
    <t>Obklad - dokončující práce montáž profilu lepeného flexibilním cementovým lepidlem rohového</t>
  </si>
  <si>
    <t>-1321027198</t>
  </si>
  <si>
    <t>https://podminky.urs.cz/item/CS_URS_2025_01/781492211</t>
  </si>
  <si>
    <t>1,52+0,8</t>
  </si>
  <si>
    <t>2,0*2</t>
  </si>
  <si>
    <t>2,0*3</t>
  </si>
  <si>
    <t>122</t>
  </si>
  <si>
    <t>19416005</t>
  </si>
  <si>
    <t>lišta ukončovací z eloxovaného hliníku 10mm</t>
  </si>
  <si>
    <t>-913482084</t>
  </si>
  <si>
    <t>14,64*1,05 'Přepočtené koeficientem množství</t>
  </si>
  <si>
    <t>123</t>
  </si>
  <si>
    <t>781492221</t>
  </si>
  <si>
    <t>Obklad - dokončující práce montáž profilu lepeného flexibilním cementovým lepidlem vanového</t>
  </si>
  <si>
    <t>1192647210</t>
  </si>
  <si>
    <t>https://podminky.urs.cz/item/CS_URS_2025_01/781492221</t>
  </si>
  <si>
    <t>124</t>
  </si>
  <si>
    <t>1224369414</t>
  </si>
  <si>
    <t>125</t>
  </si>
  <si>
    <t>781492251</t>
  </si>
  <si>
    <t>Obklad - dokončující práce montáž profilu lepeného flexibilním cementovým lepidlem ukončovacího</t>
  </si>
  <si>
    <t>-105591940</t>
  </si>
  <si>
    <t>https://podminky.urs.cz/item/CS_URS_2025_01/781492251</t>
  </si>
  <si>
    <t>2*(1,89+4,5)</t>
  </si>
  <si>
    <t>(1,5+1,2+1,5)*2</t>
  </si>
  <si>
    <t>(0,4+2,0+0,4)</t>
  </si>
  <si>
    <t>2*(1,52+1,2)</t>
  </si>
  <si>
    <t>2*(0,88+1,52-0,2)</t>
  </si>
  <si>
    <t>2*(0,8+1,52)</t>
  </si>
  <si>
    <t>2*(1,8+4,5)</t>
  </si>
  <si>
    <t>2*(1,55+4,5)</t>
  </si>
  <si>
    <t>(1,5+1,2+1,5)</t>
  </si>
  <si>
    <t>2*(0,4+2,05)</t>
  </si>
  <si>
    <t>126</t>
  </si>
  <si>
    <t>1155368812</t>
  </si>
  <si>
    <t>86,74*1,05 'Přepočtené koeficientem množství</t>
  </si>
  <si>
    <t>127</t>
  </si>
  <si>
    <t>781495115</t>
  </si>
  <si>
    <t>Obklad - dokončující práce ostatní práce spárování silikonem</t>
  </si>
  <si>
    <t>-2047380112</t>
  </si>
  <si>
    <t>https://podminky.urs.cz/item/CS_URS_2025_01/781495115</t>
  </si>
  <si>
    <t>86,74</t>
  </si>
  <si>
    <t>15*2,0</t>
  </si>
  <si>
    <t>128</t>
  </si>
  <si>
    <t>781495211</t>
  </si>
  <si>
    <t>Čištění vnitřních ploch po provedení obkladu stěn chemickými prostředky</t>
  </si>
  <si>
    <t>-655414313</t>
  </si>
  <si>
    <t>https://podminky.urs.cz/item/CS_URS_2025_01/781495211</t>
  </si>
  <si>
    <t>129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</si>
  <si>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</si>
  <si>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</si>
  <si>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1676732954</t>
  </si>
  <si>
    <t>https://podminky.urs.cz/item/CS_URS_2025_01/998781122</t>
  </si>
  <si>
    <t>783</t>
  </si>
  <si>
    <t>Dokončovací práce - nátěry</t>
  </si>
  <si>
    <t>130</t>
  </si>
  <si>
    <t>783301311</t>
  </si>
  <si>
    <t>Příprava podkladu zámečnických konstrukcí před provedením nátěru odmaštění odmašťovačem vodou ředitelným</t>
  </si>
  <si>
    <t>444917501</t>
  </si>
  <si>
    <t>https://podminky.urs.cz/item/CS_URS_2025_01/783301311</t>
  </si>
  <si>
    <t>"zárubně"</t>
  </si>
  <si>
    <t>20,0</t>
  </si>
  <si>
    <t>131</t>
  </si>
  <si>
    <t>783344101</t>
  </si>
  <si>
    <t>Základní nátěr zámečnických konstrukcí jednonásobný polyuretanový</t>
  </si>
  <si>
    <t>101470634</t>
  </si>
  <si>
    <t>https://podminky.urs.cz/item/CS_URS_2025_01/783344101</t>
  </si>
  <si>
    <t>132</t>
  </si>
  <si>
    <t>783347101</t>
  </si>
  <si>
    <t>Krycí nátěr (email) zámečnických konstrukcí jednonásobný polyuretanový</t>
  </si>
  <si>
    <t>-125480189</t>
  </si>
  <si>
    <t>https://podminky.urs.cz/item/CS_URS_2025_01/783347101</t>
  </si>
  <si>
    <t>133</t>
  </si>
  <si>
    <t>783601325</t>
  </si>
  <si>
    <t>Příprava podkladu otopných těles před provedením nátěrů článkových odmaštěním vodou ředitelným</t>
  </si>
  <si>
    <t>802532168</t>
  </si>
  <si>
    <t>https://podminky.urs.cz/item/CS_URS_2025_01/783601325</t>
  </si>
  <si>
    <t>70*0,625</t>
  </si>
  <si>
    <t>134</t>
  </si>
  <si>
    <t>783601355</t>
  </si>
  <si>
    <t>Příprava podkladu armatur a kovových potrubí před provedením nátěru armatur do DN 100 mm odmaštěním, odmašťovačem vodou ředitelným</t>
  </si>
  <si>
    <t>CS ÚRS 2023 01</t>
  </si>
  <si>
    <t>1736405636</t>
  </si>
  <si>
    <t>https://podminky.urs.cz/item/CS_URS_2023_01/783601355</t>
  </si>
  <si>
    <t>7*2</t>
  </si>
  <si>
    <t>135</t>
  </si>
  <si>
    <t>783601713</t>
  </si>
  <si>
    <t>Příprava podkladu armatur a kovových potrubí před provedením nátěru potrubí do DN 50 mm odmaštěním, odmašťovačem vodou ředitelným</t>
  </si>
  <si>
    <t>899448577</t>
  </si>
  <si>
    <t>https://podminky.urs.cz/item/CS_URS_2023_01/783601713</t>
  </si>
  <si>
    <t>18,0</t>
  </si>
  <si>
    <t>136</t>
  </si>
  <si>
    <t>783614111</t>
  </si>
  <si>
    <t>Základní nátěr otopných těles jednonásobný článkových syntetický</t>
  </si>
  <si>
    <t>788319926</t>
  </si>
  <si>
    <t>https://podminky.urs.cz/item/CS_URS_2025_01/783614111</t>
  </si>
  <si>
    <t>137</t>
  </si>
  <si>
    <t>783614601</t>
  </si>
  <si>
    <t>Základní antikorozní nátěr armatur a kovových potrubí jednonásobný armatur do DN 100 mm syntetický standardní</t>
  </si>
  <si>
    <t>-217529955</t>
  </si>
  <si>
    <t>https://podminky.urs.cz/item/CS_URS_2025_01/783614601</t>
  </si>
  <si>
    <t>138</t>
  </si>
  <si>
    <t>783614651</t>
  </si>
  <si>
    <t>Základní antikorozní nátěr armatur a kovových potrubí jednonásobný potrubí do DN 50 mm syntetický standardní</t>
  </si>
  <si>
    <t>-1170612077</t>
  </si>
  <si>
    <t>https://podminky.urs.cz/item/CS_URS_2025_01/783614651</t>
  </si>
  <si>
    <t>139</t>
  </si>
  <si>
    <t>783617111</t>
  </si>
  <si>
    <t>Krycí nátěr (email) otopných těles článkových jednonásobný syntetický</t>
  </si>
  <si>
    <t>-1955151301</t>
  </si>
  <si>
    <t>https://podminky.urs.cz/item/CS_URS_2025_01/783617111</t>
  </si>
  <si>
    <t>140</t>
  </si>
  <si>
    <t>783617501</t>
  </si>
  <si>
    <t>Krycí nátěr (email) armatur a kovových potrubí armatur do DN 100 mm jednonásobný syntetický standardní</t>
  </si>
  <si>
    <t>901208927</t>
  </si>
  <si>
    <t>https://podminky.urs.cz/item/CS_URS_2025_01/783617501</t>
  </si>
  <si>
    <t>141</t>
  </si>
  <si>
    <t>783617601</t>
  </si>
  <si>
    <t>Krycí nátěr (email) armatur a kovových potrubí potrubí do DN 50 mm jednonásobný syntetický standardní</t>
  </si>
  <si>
    <t>1502330850</t>
  </si>
  <si>
    <t>https://podminky.urs.cz/item/CS_URS_2025_01/783617601</t>
  </si>
  <si>
    <t>784</t>
  </si>
  <si>
    <t>Dokončovací práce - malby a tapety</t>
  </si>
  <si>
    <t>142</t>
  </si>
  <si>
    <t>784111001</t>
  </si>
  <si>
    <t>Oprášení (ometení) podkladu v místnostech výšky do 3,80 m</t>
  </si>
  <si>
    <t>2028117694</t>
  </si>
  <si>
    <t>https://podminky.urs.cz/item/CS_URS_2025_01/784111001</t>
  </si>
  <si>
    <t>165,885</t>
  </si>
  <si>
    <t>143</t>
  </si>
  <si>
    <t>784121001</t>
  </si>
  <si>
    <t>Oškrabání malby v místnostech výšky do 3,80 m</t>
  </si>
  <si>
    <t>1679792821</t>
  </si>
  <si>
    <t>https://podminky.urs.cz/item/CS_URS_2025_01/784121001</t>
  </si>
  <si>
    <t>165,885/2</t>
  </si>
  <si>
    <t>144</t>
  </si>
  <si>
    <t>784121011</t>
  </si>
  <si>
    <t>Rozmývání podkladu po oškrabání malby v místnostech výšky do 3,80 m</t>
  </si>
  <si>
    <t>-1202752146</t>
  </si>
  <si>
    <t>https://podminky.urs.cz/item/CS_URS_2025_01/784121011</t>
  </si>
  <si>
    <t>145</t>
  </si>
  <si>
    <t>784181101</t>
  </si>
  <si>
    <t>Penetrace podkladu jednonásobná základní akrylátová bezbarvá v místnostech výšky do 3,80 m</t>
  </si>
  <si>
    <t>-1878937633</t>
  </si>
  <si>
    <t>https://podminky.urs.cz/item/CS_URS_2025_01/784181101</t>
  </si>
  <si>
    <t>4,3+19,15+5,3+6,6+7,55+7,45+3,13+1,82+1,1+1,2</t>
  </si>
  <si>
    <t>"mč .101,102,103a,103b,104, 109,112,113,114,115"</t>
  </si>
  <si>
    <t>2*(2,65+1,92)*2,975</t>
  </si>
  <si>
    <t>2*(0,45+2,3+4,5+0,1+2,9)*2,975</t>
  </si>
  <si>
    <t>2*(1,55+0,3+0,35+2,55)*2,975</t>
  </si>
  <si>
    <t>2*(1,46+4,5)*2,975</t>
  </si>
  <si>
    <t>2*(0,42+1,57+4,5)*2,975</t>
  </si>
  <si>
    <t>2*(2,3+3,58+2,72)*2,975</t>
  </si>
  <si>
    <t>"mč .105,106a"</t>
  </si>
  <si>
    <t>10,0*4</t>
  </si>
  <si>
    <t>19,45+5,3+7,0+7,35+3,75+7,3+3,13+1,82+1,1+1,2</t>
  </si>
  <si>
    <t>"mč .202,203a,203b,204,207,209,212,213,214,215"</t>
  </si>
  <si>
    <t>2*(2,73+7,5)*2,975</t>
  </si>
  <si>
    <t>2*(1,85+2,9)*2,975</t>
  </si>
  <si>
    <t>2*(1,55+4,5)*2,975</t>
  </si>
  <si>
    <t>2*(1,8+4,5)*0,975</t>
  </si>
  <si>
    <t>2*(1,5+2,5)*2,975</t>
  </si>
  <si>
    <t>2*(2,3+3,58)*2,975</t>
  </si>
  <si>
    <t>"mč.204+205"</t>
  </si>
  <si>
    <t>10,0*2</t>
  </si>
  <si>
    <t>146</t>
  </si>
  <si>
    <t>784221101</t>
  </si>
  <si>
    <t>Malby z malířských směsí otěruvzdorných za sucha dvojnásobné, bílé za sucha otěruvzdorné dobře v místnostech výšky do 3,80 m</t>
  </si>
  <si>
    <t>9125338</t>
  </si>
  <si>
    <t>https://podminky.urs.cz/item/CS_URS_2025_01/784221101</t>
  </si>
  <si>
    <t>SV</t>
  </si>
  <si>
    <t xml:space="preserve">Sanitární vybavení </t>
  </si>
  <si>
    <t>147</t>
  </si>
  <si>
    <t>D-VR</t>
  </si>
  <si>
    <t xml:space="preserve">Demontáž elektrického vysoušeče rukou vč. likvidace </t>
  </si>
  <si>
    <t>1797228152</t>
  </si>
  <si>
    <t>148</t>
  </si>
  <si>
    <t>D-ZP</t>
  </si>
  <si>
    <t xml:space="preserve">Demontáž zásobníku na toaletní papír vč. likvidace </t>
  </si>
  <si>
    <t>-1449827962</t>
  </si>
  <si>
    <t>149</t>
  </si>
  <si>
    <t>D-ZR</t>
  </si>
  <si>
    <t xml:space="preserve">Demontáž zásobníku na papírové ručníky vč. likvidace </t>
  </si>
  <si>
    <t>-1672261631</t>
  </si>
  <si>
    <t>150</t>
  </si>
  <si>
    <t>D-ZRC</t>
  </si>
  <si>
    <t xml:space="preserve">Demontáž zrcadel vč. likvidace </t>
  </si>
  <si>
    <t>-1694544266</t>
  </si>
  <si>
    <t>151</t>
  </si>
  <si>
    <t>SV-DM</t>
  </si>
  <si>
    <t>M+D Dávkovač mýdla - viz celý popis DM</t>
  </si>
  <si>
    <t>-1341540910</t>
  </si>
  <si>
    <t>152</t>
  </si>
  <si>
    <t>SV-H</t>
  </si>
  <si>
    <t>M+D Věšák na oděvy (dvojháček), nerez - viz celý popis H</t>
  </si>
  <si>
    <t>-397640889</t>
  </si>
  <si>
    <t>153</t>
  </si>
  <si>
    <t>SV-OR</t>
  </si>
  <si>
    <t xml:space="preserve">M+D Elektrický osoušeč rukou </t>
  </si>
  <si>
    <t>-784355873</t>
  </si>
  <si>
    <t>154</t>
  </si>
  <si>
    <t>SV-ZP1</t>
  </si>
  <si>
    <t xml:space="preserve">M+D Zásobník na toaletní papír plastový, uzamykatelný </t>
  </si>
  <si>
    <t>592762431</t>
  </si>
  <si>
    <t>155</t>
  </si>
  <si>
    <t>SV-ZP2</t>
  </si>
  <si>
    <t>M+D Držák na toaletní papír - nerezová úprava</t>
  </si>
  <si>
    <t>-1842731598</t>
  </si>
  <si>
    <t>156</t>
  </si>
  <si>
    <t>SV-ZR</t>
  </si>
  <si>
    <t xml:space="preserve">M+D Zásobník na papírové ručníky </t>
  </si>
  <si>
    <t>673486710</t>
  </si>
  <si>
    <t xml:space="preserve">1.2 - Soupis prací - Vedlejší a ostatní náklady </t>
  </si>
  <si>
    <t>VRN - Vedlejší rozpočtové náklady</t>
  </si>
  <si>
    <t xml:space="preserve">    VRN3 - Zařízení staveniště</t>
  </si>
  <si>
    <t xml:space="preserve">    VRN7 - Provozní vlivy</t>
  </si>
  <si>
    <t>VRN</t>
  </si>
  <si>
    <t>Vedlejší rozpočtové náklady</t>
  </si>
  <si>
    <t>VRN3</t>
  </si>
  <si>
    <t>Zařízení staveniště</t>
  </si>
  <si>
    <t>030001000</t>
  </si>
  <si>
    <t>1024</t>
  </si>
  <si>
    <t>1122978234</t>
  </si>
  <si>
    <t>https://podminky.urs.cz/item/CS_URS_2025_01/030001000</t>
  </si>
  <si>
    <t>"zřízení, pronájem, odstranění, uvedení do pův. stavu"</t>
  </si>
  <si>
    <t>"pro všechny profese"</t>
  </si>
  <si>
    <t>VRN7</t>
  </si>
  <si>
    <t>Provozní vlivy</t>
  </si>
  <si>
    <t>070001000</t>
  </si>
  <si>
    <t>1356637474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</si>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</sst>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41" fillId="0" borderId="0" xfId="0" applyFont="1" applyAlignment="1" applyProtection="1">
      <alignment vertical="center" wrapText="1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9711111" TargetMode="External" /><Relationship Id="rId2" Type="http://schemas.openxmlformats.org/officeDocument/2006/relationships/hyperlink" Target="https://podminky.urs.cz/item/CS_URS_2025_01/174111102" TargetMode="External" /><Relationship Id="rId3" Type="http://schemas.openxmlformats.org/officeDocument/2006/relationships/hyperlink" Target="https://podminky.urs.cz/item/CS_URS_2025_01/340236211" TargetMode="External" /><Relationship Id="rId4" Type="http://schemas.openxmlformats.org/officeDocument/2006/relationships/hyperlink" Target="https://podminky.urs.cz/item/CS_URS_2025_01/340237211" TargetMode="External" /><Relationship Id="rId5" Type="http://schemas.openxmlformats.org/officeDocument/2006/relationships/hyperlink" Target="https://podminky.urs.cz/item/CS_URS_2025_01/340237212" TargetMode="External" /><Relationship Id="rId6" Type="http://schemas.openxmlformats.org/officeDocument/2006/relationships/hyperlink" Target="https://podminky.urs.cz/item/CS_URS_2025_01/342272215" TargetMode="External" /><Relationship Id="rId7" Type="http://schemas.openxmlformats.org/officeDocument/2006/relationships/hyperlink" Target="https://podminky.urs.cz/item/CS_URS_2025_01/342272225" TargetMode="External" /><Relationship Id="rId8" Type="http://schemas.openxmlformats.org/officeDocument/2006/relationships/hyperlink" Target="https://podminky.urs.cz/item/CS_URS_2025_01/342291121" TargetMode="External" /><Relationship Id="rId9" Type="http://schemas.openxmlformats.org/officeDocument/2006/relationships/hyperlink" Target="https://podminky.urs.cz/item/CS_URS_2025_01/612131111" TargetMode="External" /><Relationship Id="rId10" Type="http://schemas.openxmlformats.org/officeDocument/2006/relationships/hyperlink" Target="https://podminky.urs.cz/item/CS_URS_2025_01/612142001" TargetMode="External" /><Relationship Id="rId11" Type="http://schemas.openxmlformats.org/officeDocument/2006/relationships/hyperlink" Target="https://podminky.urs.cz/item/CS_URS_2025_01/612311131" TargetMode="External" /><Relationship Id="rId12" Type="http://schemas.openxmlformats.org/officeDocument/2006/relationships/hyperlink" Target="https://podminky.urs.cz/item/CS_URS_2025_01/612325302" TargetMode="External" /><Relationship Id="rId13" Type="http://schemas.openxmlformats.org/officeDocument/2006/relationships/hyperlink" Target="https://podminky.urs.cz/item/CS_URS_2025_01/612325412" TargetMode="External" /><Relationship Id="rId14" Type="http://schemas.openxmlformats.org/officeDocument/2006/relationships/hyperlink" Target="https://podminky.urs.cz/item/CS_URS_2025_01/612325452" TargetMode="External" /><Relationship Id="rId15" Type="http://schemas.openxmlformats.org/officeDocument/2006/relationships/hyperlink" Target="https://podminky.urs.cz/item/CS_URS_2025_01/619991001" TargetMode="External" /><Relationship Id="rId16" Type="http://schemas.openxmlformats.org/officeDocument/2006/relationships/hyperlink" Target="https://podminky.urs.cz/item/CS_URS_2025_01/631311136" TargetMode="External" /><Relationship Id="rId17" Type="http://schemas.openxmlformats.org/officeDocument/2006/relationships/hyperlink" Target="https://podminky.urs.cz/item/CS_URS_2025_01/631319175" TargetMode="External" /><Relationship Id="rId18" Type="http://schemas.openxmlformats.org/officeDocument/2006/relationships/hyperlink" Target="https://podminky.urs.cz/item/CS_URS_2025_01/631361821" TargetMode="External" /><Relationship Id="rId19" Type="http://schemas.openxmlformats.org/officeDocument/2006/relationships/hyperlink" Target="https://podminky.urs.cz/item/CS_URS_2025_01/632450132" TargetMode="External" /><Relationship Id="rId20" Type="http://schemas.openxmlformats.org/officeDocument/2006/relationships/hyperlink" Target="https://podminky.urs.cz/item/CS_URS_2025_01/632451254" TargetMode="External" /><Relationship Id="rId21" Type="http://schemas.openxmlformats.org/officeDocument/2006/relationships/hyperlink" Target="https://podminky.urs.cz/item/CS_URS_2025_01/632481213" TargetMode="External" /><Relationship Id="rId22" Type="http://schemas.openxmlformats.org/officeDocument/2006/relationships/hyperlink" Target="https://podminky.urs.cz/item/CS_URS_2025_01/642944121" TargetMode="External" /><Relationship Id="rId23" Type="http://schemas.openxmlformats.org/officeDocument/2006/relationships/hyperlink" Target="https://podminky.urs.cz/item/CS_URS_2025_01/952901111" TargetMode="External" /><Relationship Id="rId24" Type="http://schemas.openxmlformats.org/officeDocument/2006/relationships/hyperlink" Target="https://podminky.urs.cz/item/CS_URS_2025_01/962031132" TargetMode="External" /><Relationship Id="rId25" Type="http://schemas.openxmlformats.org/officeDocument/2006/relationships/hyperlink" Target="https://podminky.urs.cz/item/CS_URS_2025_01/965042241" TargetMode="External" /><Relationship Id="rId26" Type="http://schemas.openxmlformats.org/officeDocument/2006/relationships/hyperlink" Target="https://podminky.urs.cz/item/CS_URS_2025_01/965043331" TargetMode="External" /><Relationship Id="rId27" Type="http://schemas.openxmlformats.org/officeDocument/2006/relationships/hyperlink" Target="https://podminky.urs.cz/item/CS_URS_2025_01/965043341" TargetMode="External" /><Relationship Id="rId28" Type="http://schemas.openxmlformats.org/officeDocument/2006/relationships/hyperlink" Target="https://podminky.urs.cz/item/CS_URS_2025_01/965045113" TargetMode="External" /><Relationship Id="rId29" Type="http://schemas.openxmlformats.org/officeDocument/2006/relationships/hyperlink" Target="https://podminky.urs.cz/item/CS_URS_2025_01/965049112" TargetMode="External" /><Relationship Id="rId30" Type="http://schemas.openxmlformats.org/officeDocument/2006/relationships/hyperlink" Target="https://podminky.urs.cz/item/CS_URS_2025_01/968062244" TargetMode="External" /><Relationship Id="rId31" Type="http://schemas.openxmlformats.org/officeDocument/2006/relationships/hyperlink" Target="https://podminky.urs.cz/item/CS_URS_2025_01/968072455" TargetMode="External" /><Relationship Id="rId32" Type="http://schemas.openxmlformats.org/officeDocument/2006/relationships/hyperlink" Target="https://podminky.urs.cz/item/CS_URS_2025_01/971033621" TargetMode="External" /><Relationship Id="rId33" Type="http://schemas.openxmlformats.org/officeDocument/2006/relationships/hyperlink" Target="https://podminky.urs.cz/item/CS_URS_2025_01/978013141" TargetMode="External" /><Relationship Id="rId34" Type="http://schemas.openxmlformats.org/officeDocument/2006/relationships/hyperlink" Target="https://podminky.urs.cz/item/CS_URS_2025_01/997013211" TargetMode="External" /><Relationship Id="rId35" Type="http://schemas.openxmlformats.org/officeDocument/2006/relationships/hyperlink" Target="https://podminky.urs.cz/item/CS_URS_2025_01/997013501" TargetMode="External" /><Relationship Id="rId36" Type="http://schemas.openxmlformats.org/officeDocument/2006/relationships/hyperlink" Target="https://podminky.urs.cz/item/CS_URS_2025_01/997013509" TargetMode="External" /><Relationship Id="rId37" Type="http://schemas.openxmlformats.org/officeDocument/2006/relationships/hyperlink" Target="https://podminky.urs.cz/item/CS_URS_2025_01/997013631" TargetMode="External" /><Relationship Id="rId38" Type="http://schemas.openxmlformats.org/officeDocument/2006/relationships/hyperlink" Target="https://podminky.urs.cz/item/CS_URS_2025_01/998018001" TargetMode="External" /><Relationship Id="rId39" Type="http://schemas.openxmlformats.org/officeDocument/2006/relationships/hyperlink" Target="https://podminky.urs.cz/item/CS_URS_2025_01/711131812" TargetMode="External" /><Relationship Id="rId40" Type="http://schemas.openxmlformats.org/officeDocument/2006/relationships/hyperlink" Target="https://podminky.urs.cz/item/CS_URS_2025_01/711493111" TargetMode="External" /><Relationship Id="rId41" Type="http://schemas.openxmlformats.org/officeDocument/2006/relationships/hyperlink" Target="https://podminky.urs.cz/item/CS_URS_2025_01/711493121" TargetMode="External" /><Relationship Id="rId42" Type="http://schemas.openxmlformats.org/officeDocument/2006/relationships/hyperlink" Target="https://podminky.urs.cz/item/CS_URS_2025_01/998711122" TargetMode="External" /><Relationship Id="rId43" Type="http://schemas.openxmlformats.org/officeDocument/2006/relationships/hyperlink" Target="https://podminky.urs.cz/item/CS_URS_2025_01/713120821" TargetMode="External" /><Relationship Id="rId44" Type="http://schemas.openxmlformats.org/officeDocument/2006/relationships/hyperlink" Target="https://podminky.urs.cz/item/CS_URS_2025_01/713121111" TargetMode="External" /><Relationship Id="rId45" Type="http://schemas.openxmlformats.org/officeDocument/2006/relationships/hyperlink" Target="https://podminky.urs.cz/item/CS_URS_2025_01/998713122" TargetMode="External" /><Relationship Id="rId46" Type="http://schemas.openxmlformats.org/officeDocument/2006/relationships/hyperlink" Target="https://podminky.urs.cz/item/CS_URS_2025_01/763111333" TargetMode="External" /><Relationship Id="rId47" Type="http://schemas.openxmlformats.org/officeDocument/2006/relationships/hyperlink" Target="https://podminky.urs.cz/item/CS_URS_2025_01/763111717" TargetMode="External" /><Relationship Id="rId48" Type="http://schemas.openxmlformats.org/officeDocument/2006/relationships/hyperlink" Target="https://podminky.urs.cz/item/CS_URS_2025_01/763111718" TargetMode="External" /><Relationship Id="rId49" Type="http://schemas.openxmlformats.org/officeDocument/2006/relationships/hyperlink" Target="https://podminky.urs.cz/item/CS_URS_2025_01/763111720" TargetMode="External" /><Relationship Id="rId50" Type="http://schemas.openxmlformats.org/officeDocument/2006/relationships/hyperlink" Target="https://podminky.urs.cz/item/CS_URS_2025_01/763121424" TargetMode="External" /><Relationship Id="rId51" Type="http://schemas.openxmlformats.org/officeDocument/2006/relationships/hyperlink" Target="https://podminky.urs.cz/item/CS_URS_2025_01/763121590" TargetMode="External" /><Relationship Id="rId52" Type="http://schemas.openxmlformats.org/officeDocument/2006/relationships/hyperlink" Target="https://podminky.urs.cz/item/CS_URS_2025_01/763121714" TargetMode="External" /><Relationship Id="rId53" Type="http://schemas.openxmlformats.org/officeDocument/2006/relationships/hyperlink" Target="https://podminky.urs.cz/item/CS_URS_2025_01/763121715" TargetMode="External" /><Relationship Id="rId54" Type="http://schemas.openxmlformats.org/officeDocument/2006/relationships/hyperlink" Target="https://podminky.urs.cz/item/CS_URS_2025_01/763121751" TargetMode="External" /><Relationship Id="rId55" Type="http://schemas.openxmlformats.org/officeDocument/2006/relationships/hyperlink" Target="https://podminky.urs.cz/item/CS_URS_2025_01/763131451" TargetMode="External" /><Relationship Id="rId56" Type="http://schemas.openxmlformats.org/officeDocument/2006/relationships/hyperlink" Target="https://podminky.urs.cz/item/CS_URS_2025_01/763131714" TargetMode="External" /><Relationship Id="rId57" Type="http://schemas.openxmlformats.org/officeDocument/2006/relationships/hyperlink" Target="https://podminky.urs.cz/item/CS_URS_2025_01/763131821" TargetMode="External" /><Relationship Id="rId58" Type="http://schemas.openxmlformats.org/officeDocument/2006/relationships/hyperlink" Target="https://podminky.urs.cz/item/CS_URS_2025_01/763164541" TargetMode="External" /><Relationship Id="rId59" Type="http://schemas.openxmlformats.org/officeDocument/2006/relationships/hyperlink" Target="https://podminky.urs.cz/item/CS_URS_2025_01/763164551" TargetMode="External" /><Relationship Id="rId60" Type="http://schemas.openxmlformats.org/officeDocument/2006/relationships/hyperlink" Target="https://podminky.urs.cz/item/CS_URS_2025_01/763164561" TargetMode="External" /><Relationship Id="rId61" Type="http://schemas.openxmlformats.org/officeDocument/2006/relationships/hyperlink" Target="https://podminky.urs.cz/item/CS_URS_2025_01/763181311" TargetMode="External" /><Relationship Id="rId62" Type="http://schemas.openxmlformats.org/officeDocument/2006/relationships/hyperlink" Target="https://podminky.urs.cz/item/CS_URS_2025_01/763181421" TargetMode="External" /><Relationship Id="rId63" Type="http://schemas.openxmlformats.org/officeDocument/2006/relationships/hyperlink" Target="https://podminky.urs.cz/item/CS_URS_2025_01/763411111" TargetMode="External" /><Relationship Id="rId64" Type="http://schemas.openxmlformats.org/officeDocument/2006/relationships/hyperlink" Target="https://podminky.urs.cz/item/CS_URS_2025_01/763411121" TargetMode="External" /><Relationship Id="rId65" Type="http://schemas.openxmlformats.org/officeDocument/2006/relationships/hyperlink" Target="https://podminky.urs.cz/item/CS_URS_2025_01/763411811" TargetMode="External" /><Relationship Id="rId66" Type="http://schemas.openxmlformats.org/officeDocument/2006/relationships/hyperlink" Target="https://podminky.urs.cz/item/CS_URS_2025_01/763411821" TargetMode="External" /><Relationship Id="rId67" Type="http://schemas.openxmlformats.org/officeDocument/2006/relationships/hyperlink" Target="https://podminky.urs.cz/item/CS_URS_2025_01/998763332" TargetMode="External" /><Relationship Id="rId68" Type="http://schemas.openxmlformats.org/officeDocument/2006/relationships/hyperlink" Target="https://podminky.urs.cz/item/CS_URS_2025_01/766660001" TargetMode="External" /><Relationship Id="rId69" Type="http://schemas.openxmlformats.org/officeDocument/2006/relationships/hyperlink" Target="https://podminky.urs.cz/item/CS_URS_2025_01/998766122" TargetMode="External" /><Relationship Id="rId70" Type="http://schemas.openxmlformats.org/officeDocument/2006/relationships/hyperlink" Target="https://podminky.urs.cz/item/CS_URS_2025_01/767810811" TargetMode="External" /><Relationship Id="rId71" Type="http://schemas.openxmlformats.org/officeDocument/2006/relationships/hyperlink" Target="https://podminky.urs.cz/item/CS_URS_2025_01/771111011" TargetMode="External" /><Relationship Id="rId72" Type="http://schemas.openxmlformats.org/officeDocument/2006/relationships/hyperlink" Target="https://podminky.urs.cz/item/CS_URS_2025_01/771121011" TargetMode="External" /><Relationship Id="rId73" Type="http://schemas.openxmlformats.org/officeDocument/2006/relationships/hyperlink" Target="https://podminky.urs.cz/item/CS_URS_2025_01/771161021" TargetMode="External" /><Relationship Id="rId74" Type="http://schemas.openxmlformats.org/officeDocument/2006/relationships/hyperlink" Target="https://podminky.urs.cz/item/CS_URS_2025_01/771471810" TargetMode="External" /><Relationship Id="rId75" Type="http://schemas.openxmlformats.org/officeDocument/2006/relationships/hyperlink" Target="https://podminky.urs.cz/item/CS_URS_2025_01/771474113" TargetMode="External" /><Relationship Id="rId76" Type="http://schemas.openxmlformats.org/officeDocument/2006/relationships/hyperlink" Target="https://podminky.urs.cz/item/CS_URS_2025_01/771571810" TargetMode="External" /><Relationship Id="rId77" Type="http://schemas.openxmlformats.org/officeDocument/2006/relationships/hyperlink" Target="https://podminky.urs.cz/item/CS_URS_2025_01/771574439" TargetMode="External" /><Relationship Id="rId78" Type="http://schemas.openxmlformats.org/officeDocument/2006/relationships/hyperlink" Target="https://podminky.urs.cz/item/CS_URS_2025_01/771577111" TargetMode="External" /><Relationship Id="rId79" Type="http://schemas.openxmlformats.org/officeDocument/2006/relationships/hyperlink" Target="https://podminky.urs.cz/item/CS_URS_2025_01/771591115" TargetMode="External" /><Relationship Id="rId80" Type="http://schemas.openxmlformats.org/officeDocument/2006/relationships/hyperlink" Target="https://podminky.urs.cz/item/CS_URS_2025_01/771591184" TargetMode="External" /><Relationship Id="rId81" Type="http://schemas.openxmlformats.org/officeDocument/2006/relationships/hyperlink" Target="https://podminky.urs.cz/item/CS_URS_2025_01/771592011" TargetMode="External" /><Relationship Id="rId82" Type="http://schemas.openxmlformats.org/officeDocument/2006/relationships/hyperlink" Target="https://podminky.urs.cz/item/CS_URS_2025_01/998771122" TargetMode="External" /><Relationship Id="rId83" Type="http://schemas.openxmlformats.org/officeDocument/2006/relationships/hyperlink" Target="https://podminky.urs.cz/item/CS_URS_2025_01/776111115" TargetMode="External" /><Relationship Id="rId84" Type="http://schemas.openxmlformats.org/officeDocument/2006/relationships/hyperlink" Target="https://podminky.urs.cz/item/CS_URS_2025_01/776111311" TargetMode="External" /><Relationship Id="rId85" Type="http://schemas.openxmlformats.org/officeDocument/2006/relationships/hyperlink" Target="https://podminky.urs.cz/item/CS_URS_2025_01/776121114" TargetMode="External" /><Relationship Id="rId86" Type="http://schemas.openxmlformats.org/officeDocument/2006/relationships/hyperlink" Target="https://podminky.urs.cz/item/CS_URS_2025_01/776141121" TargetMode="External" /><Relationship Id="rId87" Type="http://schemas.openxmlformats.org/officeDocument/2006/relationships/hyperlink" Target="https://podminky.urs.cz/item/CS_URS_2025_01/776201812" TargetMode="External" /><Relationship Id="rId88" Type="http://schemas.openxmlformats.org/officeDocument/2006/relationships/hyperlink" Target="https://podminky.urs.cz/item/CS_URS_2025_01/776221111" TargetMode="External" /><Relationship Id="rId89" Type="http://schemas.openxmlformats.org/officeDocument/2006/relationships/hyperlink" Target="https://podminky.urs.cz/item/CS_URS_2025_01/776410811" TargetMode="External" /><Relationship Id="rId90" Type="http://schemas.openxmlformats.org/officeDocument/2006/relationships/hyperlink" Target="https://podminky.urs.cz/item/CS_URS_2025_01/776411111" TargetMode="External" /><Relationship Id="rId91" Type="http://schemas.openxmlformats.org/officeDocument/2006/relationships/hyperlink" Target="https://podminky.urs.cz/item/CS_URS_2025_01/776991821" TargetMode="External" /><Relationship Id="rId92" Type="http://schemas.openxmlformats.org/officeDocument/2006/relationships/hyperlink" Target="https://podminky.urs.cz/item/CS_URS_2025_01/998776122" TargetMode="External" /><Relationship Id="rId93" Type="http://schemas.openxmlformats.org/officeDocument/2006/relationships/hyperlink" Target="https://podminky.urs.cz/item/CS_URS_2025_01/781121011" TargetMode="External" /><Relationship Id="rId94" Type="http://schemas.openxmlformats.org/officeDocument/2006/relationships/hyperlink" Target="https://podminky.urs.cz/item/CS_URS_2025_01/781471810" TargetMode="External" /><Relationship Id="rId95" Type="http://schemas.openxmlformats.org/officeDocument/2006/relationships/hyperlink" Target="https://podminky.urs.cz/item/CS_URS_2025_01/781472291" TargetMode="External" /><Relationship Id="rId96" Type="http://schemas.openxmlformats.org/officeDocument/2006/relationships/hyperlink" Target="https://podminky.urs.cz/item/CS_URS_2025_01/781474115" TargetMode="External" /><Relationship Id="rId97" Type="http://schemas.openxmlformats.org/officeDocument/2006/relationships/hyperlink" Target="https://podminky.urs.cz/item/CS_URS_2025_01/781491021" TargetMode="External" /><Relationship Id="rId98" Type="http://schemas.openxmlformats.org/officeDocument/2006/relationships/hyperlink" Target="https://podminky.urs.cz/item/CS_URS_2025_01/781492211" TargetMode="External" /><Relationship Id="rId99" Type="http://schemas.openxmlformats.org/officeDocument/2006/relationships/hyperlink" Target="https://podminky.urs.cz/item/CS_URS_2025_01/781492221" TargetMode="External" /><Relationship Id="rId100" Type="http://schemas.openxmlformats.org/officeDocument/2006/relationships/hyperlink" Target="https://podminky.urs.cz/item/CS_URS_2025_01/781492251" TargetMode="External" /><Relationship Id="rId101" Type="http://schemas.openxmlformats.org/officeDocument/2006/relationships/hyperlink" Target="https://podminky.urs.cz/item/CS_URS_2025_01/781495115" TargetMode="External" /><Relationship Id="rId102" Type="http://schemas.openxmlformats.org/officeDocument/2006/relationships/hyperlink" Target="https://podminky.urs.cz/item/CS_URS_2025_01/781495211" TargetMode="External" /><Relationship Id="rId103" Type="http://schemas.openxmlformats.org/officeDocument/2006/relationships/hyperlink" Target="https://podminky.urs.cz/item/CS_URS_2025_01/998781122" TargetMode="External" /><Relationship Id="rId104" Type="http://schemas.openxmlformats.org/officeDocument/2006/relationships/hyperlink" Target="https://podminky.urs.cz/item/CS_URS_2025_01/783301311" TargetMode="External" /><Relationship Id="rId105" Type="http://schemas.openxmlformats.org/officeDocument/2006/relationships/hyperlink" Target="https://podminky.urs.cz/item/CS_URS_2025_01/783344101" TargetMode="External" /><Relationship Id="rId106" Type="http://schemas.openxmlformats.org/officeDocument/2006/relationships/hyperlink" Target="https://podminky.urs.cz/item/CS_URS_2025_01/783347101" TargetMode="External" /><Relationship Id="rId107" Type="http://schemas.openxmlformats.org/officeDocument/2006/relationships/hyperlink" Target="https://podminky.urs.cz/item/CS_URS_2025_01/783601325" TargetMode="External" /><Relationship Id="rId108" Type="http://schemas.openxmlformats.org/officeDocument/2006/relationships/hyperlink" Target="https://podminky.urs.cz/item/CS_URS_2023_01/783601355" TargetMode="External" /><Relationship Id="rId109" Type="http://schemas.openxmlformats.org/officeDocument/2006/relationships/hyperlink" Target="https://podminky.urs.cz/item/CS_URS_2023_01/783601713" TargetMode="External" /><Relationship Id="rId110" Type="http://schemas.openxmlformats.org/officeDocument/2006/relationships/hyperlink" Target="https://podminky.urs.cz/item/CS_URS_2025_01/783614111" TargetMode="External" /><Relationship Id="rId111" Type="http://schemas.openxmlformats.org/officeDocument/2006/relationships/hyperlink" Target="https://podminky.urs.cz/item/CS_URS_2025_01/783614601" TargetMode="External" /><Relationship Id="rId112" Type="http://schemas.openxmlformats.org/officeDocument/2006/relationships/hyperlink" Target="https://podminky.urs.cz/item/CS_URS_2025_01/783614651" TargetMode="External" /><Relationship Id="rId113" Type="http://schemas.openxmlformats.org/officeDocument/2006/relationships/hyperlink" Target="https://podminky.urs.cz/item/CS_URS_2025_01/783617111" TargetMode="External" /><Relationship Id="rId114" Type="http://schemas.openxmlformats.org/officeDocument/2006/relationships/hyperlink" Target="https://podminky.urs.cz/item/CS_URS_2025_01/783617501" TargetMode="External" /><Relationship Id="rId115" Type="http://schemas.openxmlformats.org/officeDocument/2006/relationships/hyperlink" Target="https://podminky.urs.cz/item/CS_URS_2025_01/783617601" TargetMode="External" /><Relationship Id="rId116" Type="http://schemas.openxmlformats.org/officeDocument/2006/relationships/hyperlink" Target="https://podminky.urs.cz/item/CS_URS_2025_01/784111001" TargetMode="External" /><Relationship Id="rId117" Type="http://schemas.openxmlformats.org/officeDocument/2006/relationships/hyperlink" Target="https://podminky.urs.cz/item/CS_URS_2025_01/784121001" TargetMode="External" /><Relationship Id="rId118" Type="http://schemas.openxmlformats.org/officeDocument/2006/relationships/hyperlink" Target="https://podminky.urs.cz/item/CS_URS_2025_01/784121011" TargetMode="External" /><Relationship Id="rId119" Type="http://schemas.openxmlformats.org/officeDocument/2006/relationships/hyperlink" Target="https://podminky.urs.cz/item/CS_URS_2025_01/784181101" TargetMode="External" /><Relationship Id="rId120" Type="http://schemas.openxmlformats.org/officeDocument/2006/relationships/hyperlink" Target="https://podminky.urs.cz/item/CS_URS_2025_01/784221101" TargetMode="External" /><Relationship Id="rId1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30001000" TargetMode="External" /><Relationship Id="rId2" Type="http://schemas.openxmlformats.org/officeDocument/2006/relationships/hyperlink" Target="https://podminky.urs.cz/item/CS_URS_2025_01/070001000" TargetMode="External" /><Relationship Id="rId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PRO-25001-IB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 xml:space="preserve">Výměna rozvodů zdravotechniky a oprava sociálních zařízení v objektu J. Matuška 82/26a, Ostrava – Dubina  -  I. etapa B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 xml:space="preserve"> 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31. 1. 2025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SMO,Městský obvod Ostrava.Jih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ing.Jaromír Provazník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>Kolková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ROUND(AS55,2)</f>
        <v>0</v>
      </c>
      <c r="AT54" s="109">
        <f>ROUND(SUM(AV54:AW54),2)</f>
        <v>0</v>
      </c>
      <c r="AU54" s="110">
        <f>ROUND(AU55,5)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ROUND(AZ55,2)</f>
        <v>0</v>
      </c>
      <c r="BA54" s="109">
        <f>ROUND(BA55,2)</f>
        <v>0</v>
      </c>
      <c r="BB54" s="109">
        <f>ROUND(BB55,2)</f>
        <v>0</v>
      </c>
      <c r="BC54" s="109">
        <f>ROUND(BC55,2)</f>
        <v>0</v>
      </c>
      <c r="BD54" s="111">
        <f>ROUND(BD55,2)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16.5" customHeight="1">
      <c r="A55" s="7"/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78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71</v>
      </c>
      <c r="BT55" s="126" t="s">
        <v>76</v>
      </c>
      <c r="BU55" s="126" t="s">
        <v>73</v>
      </c>
      <c r="BV55" s="126" t="s">
        <v>74</v>
      </c>
      <c r="BW55" s="126" t="s">
        <v>79</v>
      </c>
      <c r="BX55" s="126" t="s">
        <v>5</v>
      </c>
      <c r="CL55" s="126" t="s">
        <v>19</v>
      </c>
      <c r="CM55" s="126" t="s">
        <v>80</v>
      </c>
    </row>
    <row r="56" s="4" customFormat="1" ht="35.25" customHeight="1">
      <c r="A56" s="127" t="s">
        <v>81</v>
      </c>
      <c r="B56" s="66"/>
      <c r="C56" s="128"/>
      <c r="D56" s="128"/>
      <c r="E56" s="129" t="s">
        <v>82</v>
      </c>
      <c r="F56" s="129"/>
      <c r="G56" s="129"/>
      <c r="H56" s="129"/>
      <c r="I56" s="129"/>
      <c r="J56" s="128"/>
      <c r="K56" s="129" t="s">
        <v>83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'1.1 - Soupis prací - Výmě...'!J32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84</v>
      </c>
      <c r="AR56" s="68"/>
      <c r="AS56" s="132">
        <v>0</v>
      </c>
      <c r="AT56" s="133">
        <f>ROUND(SUM(AV56:AW56),2)</f>
        <v>0</v>
      </c>
      <c r="AU56" s="134">
        <f>'1.1 - Soupis prací - Výmě...'!P108</f>
        <v>0</v>
      </c>
      <c r="AV56" s="133">
        <f>'1.1 - Soupis prací - Výmě...'!J35</f>
        <v>0</v>
      </c>
      <c r="AW56" s="133">
        <f>'1.1 - Soupis prací - Výmě...'!J36</f>
        <v>0</v>
      </c>
      <c r="AX56" s="133">
        <f>'1.1 - Soupis prací - Výmě...'!J37</f>
        <v>0</v>
      </c>
      <c r="AY56" s="133">
        <f>'1.1 - Soupis prací - Výmě...'!J38</f>
        <v>0</v>
      </c>
      <c r="AZ56" s="133">
        <f>'1.1 - Soupis prací - Výmě...'!F35</f>
        <v>0</v>
      </c>
      <c r="BA56" s="133">
        <f>'1.1 - Soupis prací - Výmě...'!F36</f>
        <v>0</v>
      </c>
      <c r="BB56" s="133">
        <f>'1.1 - Soupis prací - Výmě...'!F37</f>
        <v>0</v>
      </c>
      <c r="BC56" s="133">
        <f>'1.1 - Soupis prací - Výmě...'!F38</f>
        <v>0</v>
      </c>
      <c r="BD56" s="135">
        <f>'1.1 - Soupis prací - Výmě...'!F39</f>
        <v>0</v>
      </c>
      <c r="BE56" s="4"/>
      <c r="BT56" s="136" t="s">
        <v>80</v>
      </c>
      <c r="BV56" s="136" t="s">
        <v>74</v>
      </c>
      <c r="BW56" s="136" t="s">
        <v>85</v>
      </c>
      <c r="BX56" s="136" t="s">
        <v>79</v>
      </c>
      <c r="CL56" s="136" t="s">
        <v>19</v>
      </c>
    </row>
    <row r="57" s="4" customFormat="1" ht="16.5" customHeight="1">
      <c r="A57" s="127" t="s">
        <v>81</v>
      </c>
      <c r="B57" s="66"/>
      <c r="C57" s="128"/>
      <c r="D57" s="128"/>
      <c r="E57" s="129" t="s">
        <v>86</v>
      </c>
      <c r="F57" s="129"/>
      <c r="G57" s="129"/>
      <c r="H57" s="129"/>
      <c r="I57" s="129"/>
      <c r="J57" s="128"/>
      <c r="K57" s="129" t="s">
        <v>87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'1.2 - Soupis prací - Vedl...'!J32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84</v>
      </c>
      <c r="AR57" s="68"/>
      <c r="AS57" s="137">
        <v>0</v>
      </c>
      <c r="AT57" s="138">
        <f>ROUND(SUM(AV57:AW57),2)</f>
        <v>0</v>
      </c>
      <c r="AU57" s="139">
        <f>'1.2 - Soupis prací - Vedl...'!P88</f>
        <v>0</v>
      </c>
      <c r="AV57" s="138">
        <f>'1.2 - Soupis prací - Vedl...'!J35</f>
        <v>0</v>
      </c>
      <c r="AW57" s="138">
        <f>'1.2 - Soupis prací - Vedl...'!J36</f>
        <v>0</v>
      </c>
      <c r="AX57" s="138">
        <f>'1.2 - Soupis prací - Vedl...'!J37</f>
        <v>0</v>
      </c>
      <c r="AY57" s="138">
        <f>'1.2 - Soupis prací - Vedl...'!J38</f>
        <v>0</v>
      </c>
      <c r="AZ57" s="138">
        <f>'1.2 - Soupis prací - Vedl...'!F35</f>
        <v>0</v>
      </c>
      <c r="BA57" s="138">
        <f>'1.2 - Soupis prací - Vedl...'!F36</f>
        <v>0</v>
      </c>
      <c r="BB57" s="138">
        <f>'1.2 - Soupis prací - Vedl...'!F37</f>
        <v>0</v>
      </c>
      <c r="BC57" s="138">
        <f>'1.2 - Soupis prací - Vedl...'!F38</f>
        <v>0</v>
      </c>
      <c r="BD57" s="140">
        <f>'1.2 - Soupis prací - Vedl...'!F39</f>
        <v>0</v>
      </c>
      <c r="BE57" s="4"/>
      <c r="BT57" s="136" t="s">
        <v>80</v>
      </c>
      <c r="BV57" s="136" t="s">
        <v>74</v>
      </c>
      <c r="BW57" s="136" t="s">
        <v>88</v>
      </c>
      <c r="BX57" s="136" t="s">
        <v>79</v>
      </c>
      <c r="CL57" s="136" t="s">
        <v>19</v>
      </c>
    </row>
    <row r="58" s="2" customFormat="1" ht="30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  <row r="59" s="2" customFormat="1" ht="6.96" customHeight="1">
      <c r="A59" s="41"/>
      <c r="B59" s="62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</sheetData>
  <sheetProtection sheet="1" formatColumns="0" formatRows="0" objects="1" scenarios="1" spinCount="100000" saltValue="k/PdLKWz1EXcxknnMxrQKiv9rSqU2dvI2YYoIoOUqdIL0GWg2yfbmx3dvhsu/aBVDUs19pr3mGMdzTm00gLIUQ==" hashValue="vj4MKxQmsSZZt+q3gam432/6sXq9MgphDPP9OpXo+ZMLDwW9qqFzBuWrw3f569pUBmwWfOEDd1m65QwXJCIGV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G54:AM54"/>
    <mergeCell ref="AN54:AP54"/>
    <mergeCell ref="AR2:BE2"/>
  </mergeCells>
  <hyperlinks>
    <hyperlink ref="A56" location="'1.1 - Soupis prací - Výmě...'!C2" display="/"/>
    <hyperlink ref="A57" location="'1.2 - Soupis prací - Vedl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89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 xml:space="preserve">Výměna rozvodů zdravotechniky a oprava sociálních zařízení v objektu J. Matuška 82/26a, Ostrava – Dubina  -  I. etapa B</v>
      </c>
      <c r="F7" s="145"/>
      <c r="G7" s="145"/>
      <c r="H7" s="145"/>
      <c r="L7" s="23"/>
    </row>
    <row r="8" s="1" customFormat="1" ht="12" customHeight="1">
      <c r="B8" s="23"/>
      <c r="D8" s="145" t="s">
        <v>90</v>
      </c>
      <c r="L8" s="23"/>
    </row>
    <row r="9" s="2" customFormat="1" ht="16.5" customHeight="1">
      <c r="A9" s="41"/>
      <c r="B9" s="47"/>
      <c r="C9" s="41"/>
      <c r="D9" s="41"/>
      <c r="E9" s="146" t="s">
        <v>91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93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31. 1. 2025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ROUND(J108,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ROUND((SUM(BE108:BE1262)),  2)</f>
        <v>0</v>
      </c>
      <c r="G35" s="41"/>
      <c r="H35" s="41"/>
      <c r="I35" s="160">
        <v>0.20999999999999999</v>
      </c>
      <c r="J35" s="159">
        <f>ROUND(((SUM(BE108:BE1262))*I35),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ROUND((SUM(BF108:BF1262)),  2)</f>
        <v>0</v>
      </c>
      <c r="G36" s="41"/>
      <c r="H36" s="41"/>
      <c r="I36" s="160">
        <v>0.12</v>
      </c>
      <c r="J36" s="159">
        <f>ROUND(((SUM(BF108:BF1262))*I36),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ROUND((SUM(BG108:BG1262)),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ROUND((SUM(BH108:BH1262)),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ROUND((SUM(BI108:BI1262)),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94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 xml:space="preserve">Výměna rozvodů zdravotechniky a oprava sociálních zařízení v objektu J. Matuška 82/26a, Ostrava – Dubina  -  I. etapa B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1.1 - Soupis prací - Výměna rozvodů zdravotechniky a oprava sociálních zařízení - oprava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31. 1. 2025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SMO,Městský obvod Ostrava.Jih</v>
      </c>
      <c r="G58" s="43"/>
      <c r="H58" s="43"/>
      <c r="I58" s="35" t="s">
        <v>31</v>
      </c>
      <c r="J58" s="39" t="str">
        <f>E23</f>
        <v>ing.Jaromír Provazník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Kolková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95</v>
      </c>
      <c r="D61" s="174"/>
      <c r="E61" s="174"/>
      <c r="F61" s="174"/>
      <c r="G61" s="174"/>
      <c r="H61" s="174"/>
      <c r="I61" s="174"/>
      <c r="J61" s="175" t="s">
        <v>96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J108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97</v>
      </c>
    </row>
    <row r="64" s="9" customFormat="1" ht="24.96" customHeight="1">
      <c r="A64" s="9"/>
      <c r="B64" s="177"/>
      <c r="C64" s="178"/>
      <c r="D64" s="179" t="s">
        <v>98</v>
      </c>
      <c r="E64" s="180"/>
      <c r="F64" s="180"/>
      <c r="G64" s="180"/>
      <c r="H64" s="180"/>
      <c r="I64" s="180"/>
      <c r="J64" s="181">
        <f>J109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99</v>
      </c>
      <c r="E65" s="185"/>
      <c r="F65" s="185"/>
      <c r="G65" s="185"/>
      <c r="H65" s="185"/>
      <c r="I65" s="185"/>
      <c r="J65" s="186">
        <f>J110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100</v>
      </c>
      <c r="E66" s="185"/>
      <c r="F66" s="185"/>
      <c r="G66" s="185"/>
      <c r="H66" s="185"/>
      <c r="I66" s="185"/>
      <c r="J66" s="186">
        <f>J119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101</v>
      </c>
      <c r="E67" s="185"/>
      <c r="F67" s="185"/>
      <c r="G67" s="185"/>
      <c r="H67" s="185"/>
      <c r="I67" s="185"/>
      <c r="J67" s="186">
        <f>J179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102</v>
      </c>
      <c r="E68" s="185"/>
      <c r="F68" s="185"/>
      <c r="G68" s="185"/>
      <c r="H68" s="185"/>
      <c r="I68" s="185"/>
      <c r="J68" s="186">
        <f>J356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103</v>
      </c>
      <c r="E69" s="185"/>
      <c r="F69" s="185"/>
      <c r="G69" s="185"/>
      <c r="H69" s="185"/>
      <c r="I69" s="185"/>
      <c r="J69" s="186">
        <f>J474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104</v>
      </c>
      <c r="E70" s="185"/>
      <c r="F70" s="185"/>
      <c r="G70" s="185"/>
      <c r="H70" s="185"/>
      <c r="I70" s="185"/>
      <c r="J70" s="186">
        <f>J484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7"/>
      <c r="C71" s="178"/>
      <c r="D71" s="179" t="s">
        <v>105</v>
      </c>
      <c r="E71" s="180"/>
      <c r="F71" s="180"/>
      <c r="G71" s="180"/>
      <c r="H71" s="180"/>
      <c r="I71" s="180"/>
      <c r="J71" s="181">
        <f>J487</f>
        <v>0</v>
      </c>
      <c r="K71" s="178"/>
      <c r="L71" s="182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83"/>
      <c r="C72" s="128"/>
      <c r="D72" s="184" t="s">
        <v>106</v>
      </c>
      <c r="E72" s="185"/>
      <c r="F72" s="185"/>
      <c r="G72" s="185"/>
      <c r="H72" s="185"/>
      <c r="I72" s="185"/>
      <c r="J72" s="186">
        <f>J488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107</v>
      </c>
      <c r="E73" s="185"/>
      <c r="F73" s="185"/>
      <c r="G73" s="185"/>
      <c r="H73" s="185"/>
      <c r="I73" s="185"/>
      <c r="J73" s="186">
        <f>J516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108</v>
      </c>
      <c r="E74" s="185"/>
      <c r="F74" s="185"/>
      <c r="G74" s="185"/>
      <c r="H74" s="185"/>
      <c r="I74" s="185"/>
      <c r="J74" s="186">
        <f>J533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109</v>
      </c>
      <c r="E75" s="185"/>
      <c r="F75" s="185"/>
      <c r="G75" s="185"/>
      <c r="H75" s="185"/>
      <c r="I75" s="185"/>
      <c r="J75" s="186">
        <f>J535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110</v>
      </c>
      <c r="E76" s="185"/>
      <c r="F76" s="185"/>
      <c r="G76" s="185"/>
      <c r="H76" s="185"/>
      <c r="I76" s="185"/>
      <c r="J76" s="186">
        <f>J537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111</v>
      </c>
      <c r="E77" s="185"/>
      <c r="F77" s="185"/>
      <c r="G77" s="185"/>
      <c r="H77" s="185"/>
      <c r="I77" s="185"/>
      <c r="J77" s="186">
        <f>J539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112</v>
      </c>
      <c r="E78" s="185"/>
      <c r="F78" s="185"/>
      <c r="G78" s="185"/>
      <c r="H78" s="185"/>
      <c r="I78" s="185"/>
      <c r="J78" s="186">
        <f>J541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113</v>
      </c>
      <c r="E79" s="185"/>
      <c r="F79" s="185"/>
      <c r="G79" s="185"/>
      <c r="H79" s="185"/>
      <c r="I79" s="185"/>
      <c r="J79" s="186">
        <f>J758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114</v>
      </c>
      <c r="E80" s="185"/>
      <c r="F80" s="185"/>
      <c r="G80" s="185"/>
      <c r="H80" s="185"/>
      <c r="I80" s="185"/>
      <c r="J80" s="186">
        <f>J793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115</v>
      </c>
      <c r="E81" s="185"/>
      <c r="F81" s="185"/>
      <c r="G81" s="185"/>
      <c r="H81" s="185"/>
      <c r="I81" s="185"/>
      <c r="J81" s="186">
        <f>J804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83"/>
      <c r="C82" s="128"/>
      <c r="D82" s="184" t="s">
        <v>116</v>
      </c>
      <c r="E82" s="185"/>
      <c r="F82" s="185"/>
      <c r="G82" s="185"/>
      <c r="H82" s="185"/>
      <c r="I82" s="185"/>
      <c r="J82" s="186">
        <f>J914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117</v>
      </c>
      <c r="E83" s="185"/>
      <c r="F83" s="185"/>
      <c r="G83" s="185"/>
      <c r="H83" s="185"/>
      <c r="I83" s="185"/>
      <c r="J83" s="186">
        <f>J977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83"/>
      <c r="C84" s="128"/>
      <c r="D84" s="184" t="s">
        <v>118</v>
      </c>
      <c r="E84" s="185"/>
      <c r="F84" s="185"/>
      <c r="G84" s="185"/>
      <c r="H84" s="185"/>
      <c r="I84" s="185"/>
      <c r="J84" s="186">
        <f>J1130</f>
        <v>0</v>
      </c>
      <c r="K84" s="128"/>
      <c r="L84" s="18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83"/>
      <c r="C85" s="128"/>
      <c r="D85" s="184" t="s">
        <v>119</v>
      </c>
      <c r="E85" s="185"/>
      <c r="F85" s="185"/>
      <c r="G85" s="185"/>
      <c r="H85" s="185"/>
      <c r="I85" s="185"/>
      <c r="J85" s="186">
        <f>J1170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120</v>
      </c>
      <c r="E86" s="185"/>
      <c r="F86" s="185"/>
      <c r="G86" s="185"/>
      <c r="H86" s="185"/>
      <c r="I86" s="185"/>
      <c r="J86" s="186">
        <f>J1252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2" customFormat="1" ht="21.84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62"/>
      <c r="C88" s="63"/>
      <c r="D88" s="63"/>
      <c r="E88" s="63"/>
      <c r="F88" s="63"/>
      <c r="G88" s="63"/>
      <c r="H88" s="63"/>
      <c r="I88" s="63"/>
      <c r="J88" s="63"/>
      <c r="K88" s="6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92" s="2" customFormat="1" ht="6.96" customHeight="1">
      <c r="A92" s="41"/>
      <c r="B92" s="64"/>
      <c r="C92" s="65"/>
      <c r="D92" s="65"/>
      <c r="E92" s="65"/>
      <c r="F92" s="65"/>
      <c r="G92" s="65"/>
      <c r="H92" s="65"/>
      <c r="I92" s="65"/>
      <c r="J92" s="65"/>
      <c r="K92" s="65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24.96" customHeight="1">
      <c r="A93" s="41"/>
      <c r="B93" s="42"/>
      <c r="C93" s="26" t="s">
        <v>121</v>
      </c>
      <c r="D93" s="43"/>
      <c r="E93" s="43"/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6.96" customHeight="1">
      <c r="A94" s="41"/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2" customHeight="1">
      <c r="A95" s="41"/>
      <c r="B95" s="42"/>
      <c r="C95" s="35" t="s">
        <v>16</v>
      </c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26.25" customHeight="1">
      <c r="A96" s="41"/>
      <c r="B96" s="42"/>
      <c r="C96" s="43"/>
      <c r="D96" s="43"/>
      <c r="E96" s="172" t="str">
        <f>E7</f>
        <v xml:space="preserve">Výměna rozvodů zdravotechniky a oprava sociálních zařízení v objektu J. Matuška 82/26a, Ostrava – Dubina  -  I. etapa B</v>
      </c>
      <c r="F96" s="35"/>
      <c r="G96" s="35"/>
      <c r="H96" s="35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1" customFormat="1" ht="12" customHeight="1">
      <c r="B97" s="24"/>
      <c r="C97" s="35" t="s">
        <v>90</v>
      </c>
      <c r="D97" s="25"/>
      <c r="E97" s="25"/>
      <c r="F97" s="25"/>
      <c r="G97" s="25"/>
      <c r="H97" s="25"/>
      <c r="I97" s="25"/>
      <c r="J97" s="25"/>
      <c r="K97" s="25"/>
      <c r="L97" s="23"/>
    </row>
    <row r="98" s="2" customFormat="1" ht="16.5" customHeight="1">
      <c r="A98" s="41"/>
      <c r="B98" s="42"/>
      <c r="C98" s="43"/>
      <c r="D98" s="43"/>
      <c r="E98" s="172" t="s">
        <v>91</v>
      </c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2" customHeight="1">
      <c r="A99" s="41"/>
      <c r="B99" s="42"/>
      <c r="C99" s="35" t="s">
        <v>92</v>
      </c>
      <c r="D99" s="43"/>
      <c r="E99" s="43"/>
      <c r="F99" s="43"/>
      <c r="G99" s="43"/>
      <c r="H99" s="43"/>
      <c r="I99" s="43"/>
      <c r="J99" s="43"/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6.5" customHeight="1">
      <c r="A100" s="41"/>
      <c r="B100" s="42"/>
      <c r="C100" s="43"/>
      <c r="D100" s="43"/>
      <c r="E100" s="72" t="str">
        <f>E11</f>
        <v>1.1 - Soupis prací - Výměna rozvodů zdravotechniky a oprava sociálních zařízení - oprava</v>
      </c>
      <c r="F100" s="43"/>
      <c r="G100" s="43"/>
      <c r="H100" s="43"/>
      <c r="I100" s="43"/>
      <c r="J100" s="43"/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6.96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12" customHeight="1">
      <c r="A102" s="41"/>
      <c r="B102" s="42"/>
      <c r="C102" s="35" t="s">
        <v>21</v>
      </c>
      <c r="D102" s="43"/>
      <c r="E102" s="43"/>
      <c r="F102" s="30" t="str">
        <f>F14</f>
        <v xml:space="preserve"> </v>
      </c>
      <c r="G102" s="43"/>
      <c r="H102" s="43"/>
      <c r="I102" s="35" t="s">
        <v>23</v>
      </c>
      <c r="J102" s="75" t="str">
        <f>IF(J14="","",J14)</f>
        <v>31. 1. 2025</v>
      </c>
      <c r="K102" s="43"/>
      <c r="L102" s="147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6.96" customHeight="1">
      <c r="A103" s="41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147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5.15" customHeight="1">
      <c r="A104" s="41"/>
      <c r="B104" s="42"/>
      <c r="C104" s="35" t="s">
        <v>25</v>
      </c>
      <c r="D104" s="43"/>
      <c r="E104" s="43"/>
      <c r="F104" s="30" t="str">
        <f>E17</f>
        <v>SMO,Městský obvod Ostrava.Jih</v>
      </c>
      <c r="G104" s="43"/>
      <c r="H104" s="43"/>
      <c r="I104" s="35" t="s">
        <v>31</v>
      </c>
      <c r="J104" s="39" t="str">
        <f>E23</f>
        <v>ing.Jaromír Provazník</v>
      </c>
      <c r="K104" s="43"/>
      <c r="L104" s="147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5.15" customHeight="1">
      <c r="A105" s="41"/>
      <c r="B105" s="42"/>
      <c r="C105" s="35" t="s">
        <v>29</v>
      </c>
      <c r="D105" s="43"/>
      <c r="E105" s="43"/>
      <c r="F105" s="30" t="str">
        <f>IF(E20="","",E20)</f>
        <v>Vyplň údaj</v>
      </c>
      <c r="G105" s="43"/>
      <c r="H105" s="43"/>
      <c r="I105" s="35" t="s">
        <v>34</v>
      </c>
      <c r="J105" s="39" t="str">
        <f>E26</f>
        <v>Kolková</v>
      </c>
      <c r="K105" s="43"/>
      <c r="L105" s="147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2" customFormat="1" ht="10.32" customHeight="1">
      <c r="A106" s="41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147"/>
      <c r="S106" s="41"/>
      <c r="T106" s="41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</row>
    <row r="107" s="11" customFormat="1" ht="29.28" customHeight="1">
      <c r="A107" s="188"/>
      <c r="B107" s="189"/>
      <c r="C107" s="190" t="s">
        <v>122</v>
      </c>
      <c r="D107" s="191" t="s">
        <v>57</v>
      </c>
      <c r="E107" s="191" t="s">
        <v>53</v>
      </c>
      <c r="F107" s="191" t="s">
        <v>54</v>
      </c>
      <c r="G107" s="191" t="s">
        <v>123</v>
      </c>
      <c r="H107" s="191" t="s">
        <v>124</v>
      </c>
      <c r="I107" s="191" t="s">
        <v>125</v>
      </c>
      <c r="J107" s="191" t="s">
        <v>96</v>
      </c>
      <c r="K107" s="192" t="s">
        <v>126</v>
      </c>
      <c r="L107" s="193"/>
      <c r="M107" s="95" t="s">
        <v>19</v>
      </c>
      <c r="N107" s="96" t="s">
        <v>42</v>
      </c>
      <c r="O107" s="96" t="s">
        <v>127</v>
      </c>
      <c r="P107" s="96" t="s">
        <v>128</v>
      </c>
      <c r="Q107" s="96" t="s">
        <v>129</v>
      </c>
      <c r="R107" s="96" t="s">
        <v>130</v>
      </c>
      <c r="S107" s="96" t="s">
        <v>131</v>
      </c>
      <c r="T107" s="97" t="s">
        <v>132</v>
      </c>
      <c r="U107" s="188"/>
      <c r="V107" s="188"/>
      <c r="W107" s="188"/>
      <c r="X107" s="188"/>
      <c r="Y107" s="188"/>
      <c r="Z107" s="188"/>
      <c r="AA107" s="188"/>
      <c r="AB107" s="188"/>
      <c r="AC107" s="188"/>
      <c r="AD107" s="188"/>
      <c r="AE107" s="188"/>
    </row>
    <row r="108" s="2" customFormat="1" ht="22.8" customHeight="1">
      <c r="A108" s="41"/>
      <c r="B108" s="42"/>
      <c r="C108" s="102" t="s">
        <v>133</v>
      </c>
      <c r="D108" s="43"/>
      <c r="E108" s="43"/>
      <c r="F108" s="43"/>
      <c r="G108" s="43"/>
      <c r="H108" s="43"/>
      <c r="I108" s="43"/>
      <c r="J108" s="194">
        <f>BK108</f>
        <v>0</v>
      </c>
      <c r="K108" s="43"/>
      <c r="L108" s="47"/>
      <c r="M108" s="98"/>
      <c r="N108" s="195"/>
      <c r="O108" s="99"/>
      <c r="P108" s="196">
        <f>P109+P487</f>
        <v>0</v>
      </c>
      <c r="Q108" s="99"/>
      <c r="R108" s="196">
        <f>R109+R487</f>
        <v>22.563399070620001</v>
      </c>
      <c r="S108" s="99"/>
      <c r="T108" s="197">
        <f>T109+T487</f>
        <v>40.800712330000003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71</v>
      </c>
      <c r="AU108" s="20" t="s">
        <v>97</v>
      </c>
      <c r="BK108" s="198">
        <f>BK109+BK487</f>
        <v>0</v>
      </c>
    </row>
    <row r="109" s="12" customFormat="1" ht="25.92" customHeight="1">
      <c r="A109" s="12"/>
      <c r="B109" s="199"/>
      <c r="C109" s="200"/>
      <c r="D109" s="201" t="s">
        <v>71</v>
      </c>
      <c r="E109" s="202" t="s">
        <v>134</v>
      </c>
      <c r="F109" s="202" t="s">
        <v>135</v>
      </c>
      <c r="G109" s="200"/>
      <c r="H109" s="200"/>
      <c r="I109" s="203"/>
      <c r="J109" s="204">
        <f>BK109</f>
        <v>0</v>
      </c>
      <c r="K109" s="200"/>
      <c r="L109" s="205"/>
      <c r="M109" s="206"/>
      <c r="N109" s="207"/>
      <c r="O109" s="207"/>
      <c r="P109" s="208">
        <f>P110+P119+P179+P356+P474+P484</f>
        <v>0</v>
      </c>
      <c r="Q109" s="207"/>
      <c r="R109" s="208">
        <f>R110+R119+R179+R356+R474+R484</f>
        <v>14.438739694719999</v>
      </c>
      <c r="S109" s="207"/>
      <c r="T109" s="209">
        <f>T110+T119+T179+T356+T474+T484</f>
        <v>25.504847000000002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0" t="s">
        <v>76</v>
      </c>
      <c r="AT109" s="211" t="s">
        <v>71</v>
      </c>
      <c r="AU109" s="211" t="s">
        <v>72</v>
      </c>
      <c r="AY109" s="210" t="s">
        <v>136</v>
      </c>
      <c r="BK109" s="212">
        <f>BK110+BK119+BK179+BK356+BK474+BK484</f>
        <v>0</v>
      </c>
    </row>
    <row r="110" s="12" customFormat="1" ht="22.8" customHeight="1">
      <c r="A110" s="12"/>
      <c r="B110" s="199"/>
      <c r="C110" s="200"/>
      <c r="D110" s="201" t="s">
        <v>71</v>
      </c>
      <c r="E110" s="213" t="s">
        <v>76</v>
      </c>
      <c r="F110" s="213" t="s">
        <v>137</v>
      </c>
      <c r="G110" s="200"/>
      <c r="H110" s="200"/>
      <c r="I110" s="203"/>
      <c r="J110" s="214">
        <f>BK110</f>
        <v>0</v>
      </c>
      <c r="K110" s="200"/>
      <c r="L110" s="205"/>
      <c r="M110" s="206"/>
      <c r="N110" s="207"/>
      <c r="O110" s="207"/>
      <c r="P110" s="208">
        <f>SUM(P111:P118)</f>
        <v>0</v>
      </c>
      <c r="Q110" s="207"/>
      <c r="R110" s="208">
        <f>SUM(R111:R118)</f>
        <v>0</v>
      </c>
      <c r="S110" s="207"/>
      <c r="T110" s="209">
        <f>SUM(T111:T118)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0" t="s">
        <v>76</v>
      </c>
      <c r="AT110" s="211" t="s">
        <v>71</v>
      </c>
      <c r="AU110" s="211" t="s">
        <v>76</v>
      </c>
      <c r="AY110" s="210" t="s">
        <v>136</v>
      </c>
      <c r="BK110" s="212">
        <f>SUM(BK111:BK118)</f>
        <v>0</v>
      </c>
    </row>
    <row r="111" s="2" customFormat="1" ht="16.5" customHeight="1">
      <c r="A111" s="41"/>
      <c r="B111" s="42"/>
      <c r="C111" s="215" t="s">
        <v>76</v>
      </c>
      <c r="D111" s="215" t="s">
        <v>138</v>
      </c>
      <c r="E111" s="216" t="s">
        <v>139</v>
      </c>
      <c r="F111" s="217" t="s">
        <v>140</v>
      </c>
      <c r="G111" s="218" t="s">
        <v>141</v>
      </c>
      <c r="H111" s="219">
        <v>15</v>
      </c>
      <c r="I111" s="220"/>
      <c r="J111" s="221">
        <f>ROUND(I111*H111,2)</f>
        <v>0</v>
      </c>
      <c r="K111" s="217" t="s">
        <v>142</v>
      </c>
      <c r="L111" s="47"/>
      <c r="M111" s="222" t="s">
        <v>19</v>
      </c>
      <c r="N111" s="223" t="s">
        <v>43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143</v>
      </c>
      <c r="AT111" s="226" t="s">
        <v>138</v>
      </c>
      <c r="AU111" s="226" t="s">
        <v>80</v>
      </c>
      <c r="AY111" s="20" t="s">
        <v>136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76</v>
      </c>
      <c r="BK111" s="227">
        <f>ROUND(I111*H111,2)</f>
        <v>0</v>
      </c>
      <c r="BL111" s="20" t="s">
        <v>143</v>
      </c>
      <c r="BM111" s="226" t="s">
        <v>144</v>
      </c>
    </row>
    <row r="112" s="2" customFormat="1">
      <c r="A112" s="41"/>
      <c r="B112" s="42"/>
      <c r="C112" s="43"/>
      <c r="D112" s="228" t="s">
        <v>145</v>
      </c>
      <c r="E112" s="43"/>
      <c r="F112" s="229" t="s">
        <v>146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145</v>
      </c>
      <c r="AU112" s="20" t="s">
        <v>80</v>
      </c>
    </row>
    <row r="113" s="13" customFormat="1">
      <c r="A113" s="13"/>
      <c r="B113" s="233"/>
      <c r="C113" s="234"/>
      <c r="D113" s="235" t="s">
        <v>147</v>
      </c>
      <c r="E113" s="236" t="s">
        <v>19</v>
      </c>
      <c r="F113" s="237" t="s">
        <v>148</v>
      </c>
      <c r="G113" s="234"/>
      <c r="H113" s="236" t="s">
        <v>19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147</v>
      </c>
      <c r="AU113" s="243" t="s">
        <v>80</v>
      </c>
      <c r="AV113" s="13" t="s">
        <v>76</v>
      </c>
      <c r="AW113" s="13" t="s">
        <v>33</v>
      </c>
      <c r="AX113" s="13" t="s">
        <v>72</v>
      </c>
      <c r="AY113" s="243" t="s">
        <v>136</v>
      </c>
    </row>
    <row r="114" s="13" customFormat="1">
      <c r="A114" s="13"/>
      <c r="B114" s="233"/>
      <c r="C114" s="234"/>
      <c r="D114" s="235" t="s">
        <v>147</v>
      </c>
      <c r="E114" s="236" t="s">
        <v>19</v>
      </c>
      <c r="F114" s="237" t="s">
        <v>149</v>
      </c>
      <c r="G114" s="234"/>
      <c r="H114" s="236" t="s">
        <v>19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147</v>
      </c>
      <c r="AU114" s="243" t="s">
        <v>80</v>
      </c>
      <c r="AV114" s="13" t="s">
        <v>76</v>
      </c>
      <c r="AW114" s="13" t="s">
        <v>33</v>
      </c>
      <c r="AX114" s="13" t="s">
        <v>72</v>
      </c>
      <c r="AY114" s="243" t="s">
        <v>136</v>
      </c>
    </row>
    <row r="115" s="13" customFormat="1">
      <c r="A115" s="13"/>
      <c r="B115" s="233"/>
      <c r="C115" s="234"/>
      <c r="D115" s="235" t="s">
        <v>147</v>
      </c>
      <c r="E115" s="236" t="s">
        <v>19</v>
      </c>
      <c r="F115" s="237" t="s">
        <v>150</v>
      </c>
      <c r="G115" s="234"/>
      <c r="H115" s="236" t="s">
        <v>19</v>
      </c>
      <c r="I115" s="238"/>
      <c r="J115" s="234"/>
      <c r="K115" s="234"/>
      <c r="L115" s="239"/>
      <c r="M115" s="240"/>
      <c r="N115" s="241"/>
      <c r="O115" s="241"/>
      <c r="P115" s="241"/>
      <c r="Q115" s="241"/>
      <c r="R115" s="241"/>
      <c r="S115" s="241"/>
      <c r="T115" s="24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3" t="s">
        <v>147</v>
      </c>
      <c r="AU115" s="243" t="s">
        <v>80</v>
      </c>
      <c r="AV115" s="13" t="s">
        <v>76</v>
      </c>
      <c r="AW115" s="13" t="s">
        <v>33</v>
      </c>
      <c r="AX115" s="13" t="s">
        <v>72</v>
      </c>
      <c r="AY115" s="243" t="s">
        <v>136</v>
      </c>
    </row>
    <row r="116" s="14" customFormat="1">
      <c r="A116" s="14"/>
      <c r="B116" s="244"/>
      <c r="C116" s="245"/>
      <c r="D116" s="235" t="s">
        <v>147</v>
      </c>
      <c r="E116" s="246" t="s">
        <v>19</v>
      </c>
      <c r="F116" s="247" t="s">
        <v>151</v>
      </c>
      <c r="G116" s="245"/>
      <c r="H116" s="248">
        <v>15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147</v>
      </c>
      <c r="AU116" s="254" t="s">
        <v>80</v>
      </c>
      <c r="AV116" s="14" t="s">
        <v>80</v>
      </c>
      <c r="AW116" s="14" t="s">
        <v>33</v>
      </c>
      <c r="AX116" s="14" t="s">
        <v>76</v>
      </c>
      <c r="AY116" s="254" t="s">
        <v>136</v>
      </c>
    </row>
    <row r="117" s="2" customFormat="1" ht="24.15" customHeight="1">
      <c r="A117" s="41"/>
      <c r="B117" s="42"/>
      <c r="C117" s="215" t="s">
        <v>80</v>
      </c>
      <c r="D117" s="215" t="s">
        <v>138</v>
      </c>
      <c r="E117" s="216" t="s">
        <v>152</v>
      </c>
      <c r="F117" s="217" t="s">
        <v>153</v>
      </c>
      <c r="G117" s="218" t="s">
        <v>141</v>
      </c>
      <c r="H117" s="219">
        <v>15</v>
      </c>
      <c r="I117" s="220"/>
      <c r="J117" s="221">
        <f>ROUND(I117*H117,2)</f>
        <v>0</v>
      </c>
      <c r="K117" s="217" t="s">
        <v>142</v>
      </c>
      <c r="L117" s="47"/>
      <c r="M117" s="222" t="s">
        <v>19</v>
      </c>
      <c r="N117" s="223" t="s">
        <v>43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26" t="s">
        <v>143</v>
      </c>
      <c r="AT117" s="226" t="s">
        <v>138</v>
      </c>
      <c r="AU117" s="226" t="s">
        <v>80</v>
      </c>
      <c r="AY117" s="20" t="s">
        <v>136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20" t="s">
        <v>76</v>
      </c>
      <c r="BK117" s="227">
        <f>ROUND(I117*H117,2)</f>
        <v>0</v>
      </c>
      <c r="BL117" s="20" t="s">
        <v>143</v>
      </c>
      <c r="BM117" s="226" t="s">
        <v>154</v>
      </c>
    </row>
    <row r="118" s="2" customFormat="1">
      <c r="A118" s="41"/>
      <c r="B118" s="42"/>
      <c r="C118" s="43"/>
      <c r="D118" s="228" t="s">
        <v>145</v>
      </c>
      <c r="E118" s="43"/>
      <c r="F118" s="229" t="s">
        <v>155</v>
      </c>
      <c r="G118" s="43"/>
      <c r="H118" s="43"/>
      <c r="I118" s="230"/>
      <c r="J118" s="43"/>
      <c r="K118" s="43"/>
      <c r="L118" s="47"/>
      <c r="M118" s="231"/>
      <c r="N118" s="232"/>
      <c r="O118" s="87"/>
      <c r="P118" s="87"/>
      <c r="Q118" s="87"/>
      <c r="R118" s="87"/>
      <c r="S118" s="87"/>
      <c r="T118" s="88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T118" s="20" t="s">
        <v>145</v>
      </c>
      <c r="AU118" s="20" t="s">
        <v>80</v>
      </c>
    </row>
    <row r="119" s="12" customFormat="1" ht="22.8" customHeight="1">
      <c r="A119" s="12"/>
      <c r="B119" s="199"/>
      <c r="C119" s="200"/>
      <c r="D119" s="201" t="s">
        <v>71</v>
      </c>
      <c r="E119" s="213" t="s">
        <v>156</v>
      </c>
      <c r="F119" s="213" t="s">
        <v>157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SUM(P120:P178)</f>
        <v>0</v>
      </c>
      <c r="Q119" s="207"/>
      <c r="R119" s="208">
        <f>SUM(R120:R178)</f>
        <v>1.04129176</v>
      </c>
      <c r="S119" s="207"/>
      <c r="T119" s="209">
        <f>SUM(T120:T178)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76</v>
      </c>
      <c r="AT119" s="211" t="s">
        <v>71</v>
      </c>
      <c r="AU119" s="211" t="s">
        <v>76</v>
      </c>
      <c r="AY119" s="210" t="s">
        <v>136</v>
      </c>
      <c r="BK119" s="212">
        <f>SUM(BK120:BK178)</f>
        <v>0</v>
      </c>
    </row>
    <row r="120" s="2" customFormat="1" ht="24.15" customHeight="1">
      <c r="A120" s="41"/>
      <c r="B120" s="42"/>
      <c r="C120" s="215" t="s">
        <v>156</v>
      </c>
      <c r="D120" s="215" t="s">
        <v>138</v>
      </c>
      <c r="E120" s="216" t="s">
        <v>158</v>
      </c>
      <c r="F120" s="217" t="s">
        <v>159</v>
      </c>
      <c r="G120" s="218" t="s">
        <v>160</v>
      </c>
      <c r="H120" s="219">
        <v>6</v>
      </c>
      <c r="I120" s="220"/>
      <c r="J120" s="221">
        <f>ROUND(I120*H120,2)</f>
        <v>0</v>
      </c>
      <c r="K120" s="217" t="s">
        <v>142</v>
      </c>
      <c r="L120" s="47"/>
      <c r="M120" s="222" t="s">
        <v>19</v>
      </c>
      <c r="N120" s="223" t="s">
        <v>43</v>
      </c>
      <c r="O120" s="87"/>
      <c r="P120" s="224">
        <f>O120*H120</f>
        <v>0</v>
      </c>
      <c r="Q120" s="224">
        <v>0.012997999999999999</v>
      </c>
      <c r="R120" s="224">
        <f>Q120*H120</f>
        <v>0.077988000000000002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143</v>
      </c>
      <c r="AT120" s="226" t="s">
        <v>138</v>
      </c>
      <c r="AU120" s="226" t="s">
        <v>80</v>
      </c>
      <c r="AY120" s="20" t="s">
        <v>136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76</v>
      </c>
      <c r="BK120" s="227">
        <f>ROUND(I120*H120,2)</f>
        <v>0</v>
      </c>
      <c r="BL120" s="20" t="s">
        <v>143</v>
      </c>
      <c r="BM120" s="226" t="s">
        <v>161</v>
      </c>
    </row>
    <row r="121" s="2" customFormat="1">
      <c r="A121" s="41"/>
      <c r="B121" s="42"/>
      <c r="C121" s="43"/>
      <c r="D121" s="228" t="s">
        <v>145</v>
      </c>
      <c r="E121" s="43"/>
      <c r="F121" s="229" t="s">
        <v>162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145</v>
      </c>
      <c r="AU121" s="20" t="s">
        <v>80</v>
      </c>
    </row>
    <row r="122" s="13" customFormat="1">
      <c r="A122" s="13"/>
      <c r="B122" s="233"/>
      <c r="C122" s="234"/>
      <c r="D122" s="235" t="s">
        <v>147</v>
      </c>
      <c r="E122" s="236" t="s">
        <v>19</v>
      </c>
      <c r="F122" s="237" t="s">
        <v>163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147</v>
      </c>
      <c r="AU122" s="243" t="s">
        <v>80</v>
      </c>
      <c r="AV122" s="13" t="s">
        <v>76</v>
      </c>
      <c r="AW122" s="13" t="s">
        <v>33</v>
      </c>
      <c r="AX122" s="13" t="s">
        <v>72</v>
      </c>
      <c r="AY122" s="243" t="s">
        <v>136</v>
      </c>
    </row>
    <row r="123" s="13" customFormat="1">
      <c r="A123" s="13"/>
      <c r="B123" s="233"/>
      <c r="C123" s="234"/>
      <c r="D123" s="235" t="s">
        <v>147</v>
      </c>
      <c r="E123" s="236" t="s">
        <v>19</v>
      </c>
      <c r="F123" s="237" t="s">
        <v>164</v>
      </c>
      <c r="G123" s="234"/>
      <c r="H123" s="236" t="s">
        <v>19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3" t="s">
        <v>147</v>
      </c>
      <c r="AU123" s="243" t="s">
        <v>80</v>
      </c>
      <c r="AV123" s="13" t="s">
        <v>76</v>
      </c>
      <c r="AW123" s="13" t="s">
        <v>33</v>
      </c>
      <c r="AX123" s="13" t="s">
        <v>72</v>
      </c>
      <c r="AY123" s="243" t="s">
        <v>136</v>
      </c>
    </row>
    <row r="124" s="13" customFormat="1">
      <c r="A124" s="13"/>
      <c r="B124" s="233"/>
      <c r="C124" s="234"/>
      <c r="D124" s="235" t="s">
        <v>147</v>
      </c>
      <c r="E124" s="236" t="s">
        <v>19</v>
      </c>
      <c r="F124" s="237" t="s">
        <v>149</v>
      </c>
      <c r="G124" s="234"/>
      <c r="H124" s="236" t="s">
        <v>19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3" t="s">
        <v>147</v>
      </c>
      <c r="AU124" s="243" t="s">
        <v>80</v>
      </c>
      <c r="AV124" s="13" t="s">
        <v>76</v>
      </c>
      <c r="AW124" s="13" t="s">
        <v>33</v>
      </c>
      <c r="AX124" s="13" t="s">
        <v>72</v>
      </c>
      <c r="AY124" s="243" t="s">
        <v>136</v>
      </c>
    </row>
    <row r="125" s="13" customFormat="1">
      <c r="A125" s="13"/>
      <c r="B125" s="233"/>
      <c r="C125" s="234"/>
      <c r="D125" s="235" t="s">
        <v>147</v>
      </c>
      <c r="E125" s="236" t="s">
        <v>19</v>
      </c>
      <c r="F125" s="237" t="s">
        <v>150</v>
      </c>
      <c r="G125" s="234"/>
      <c r="H125" s="236" t="s">
        <v>19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3" t="s">
        <v>147</v>
      </c>
      <c r="AU125" s="243" t="s">
        <v>80</v>
      </c>
      <c r="AV125" s="13" t="s">
        <v>76</v>
      </c>
      <c r="AW125" s="13" t="s">
        <v>33</v>
      </c>
      <c r="AX125" s="13" t="s">
        <v>72</v>
      </c>
      <c r="AY125" s="243" t="s">
        <v>136</v>
      </c>
    </row>
    <row r="126" s="14" customFormat="1">
      <c r="A126" s="14"/>
      <c r="B126" s="244"/>
      <c r="C126" s="245"/>
      <c r="D126" s="235" t="s">
        <v>147</v>
      </c>
      <c r="E126" s="246" t="s">
        <v>19</v>
      </c>
      <c r="F126" s="247" t="s">
        <v>156</v>
      </c>
      <c r="G126" s="245"/>
      <c r="H126" s="248">
        <v>3</v>
      </c>
      <c r="I126" s="249"/>
      <c r="J126" s="245"/>
      <c r="K126" s="245"/>
      <c r="L126" s="250"/>
      <c r="M126" s="251"/>
      <c r="N126" s="252"/>
      <c r="O126" s="252"/>
      <c r="P126" s="252"/>
      <c r="Q126" s="252"/>
      <c r="R126" s="252"/>
      <c r="S126" s="252"/>
      <c r="T126" s="25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4" t="s">
        <v>147</v>
      </c>
      <c r="AU126" s="254" t="s">
        <v>80</v>
      </c>
      <c r="AV126" s="14" t="s">
        <v>80</v>
      </c>
      <c r="AW126" s="14" t="s">
        <v>33</v>
      </c>
      <c r="AX126" s="14" t="s">
        <v>72</v>
      </c>
      <c r="AY126" s="254" t="s">
        <v>136</v>
      </c>
    </row>
    <row r="127" s="13" customFormat="1">
      <c r="A127" s="13"/>
      <c r="B127" s="233"/>
      <c r="C127" s="234"/>
      <c r="D127" s="235" t="s">
        <v>147</v>
      </c>
      <c r="E127" s="236" t="s">
        <v>19</v>
      </c>
      <c r="F127" s="237" t="s">
        <v>165</v>
      </c>
      <c r="G127" s="234"/>
      <c r="H127" s="236" t="s">
        <v>19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147</v>
      </c>
      <c r="AU127" s="243" t="s">
        <v>80</v>
      </c>
      <c r="AV127" s="13" t="s">
        <v>76</v>
      </c>
      <c r="AW127" s="13" t="s">
        <v>33</v>
      </c>
      <c r="AX127" s="13" t="s">
        <v>72</v>
      </c>
      <c r="AY127" s="243" t="s">
        <v>136</v>
      </c>
    </row>
    <row r="128" s="14" customFormat="1">
      <c r="A128" s="14"/>
      <c r="B128" s="244"/>
      <c r="C128" s="245"/>
      <c r="D128" s="235" t="s">
        <v>147</v>
      </c>
      <c r="E128" s="246" t="s">
        <v>19</v>
      </c>
      <c r="F128" s="247" t="s">
        <v>156</v>
      </c>
      <c r="G128" s="245"/>
      <c r="H128" s="248">
        <v>3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147</v>
      </c>
      <c r="AU128" s="254" t="s">
        <v>80</v>
      </c>
      <c r="AV128" s="14" t="s">
        <v>80</v>
      </c>
      <c r="AW128" s="14" t="s">
        <v>33</v>
      </c>
      <c r="AX128" s="14" t="s">
        <v>72</v>
      </c>
      <c r="AY128" s="254" t="s">
        <v>136</v>
      </c>
    </row>
    <row r="129" s="15" customFormat="1">
      <c r="A129" s="15"/>
      <c r="B129" s="255"/>
      <c r="C129" s="256"/>
      <c r="D129" s="235" t="s">
        <v>147</v>
      </c>
      <c r="E129" s="257" t="s">
        <v>19</v>
      </c>
      <c r="F129" s="258" t="s">
        <v>166</v>
      </c>
      <c r="G129" s="256"/>
      <c r="H129" s="259">
        <v>6</v>
      </c>
      <c r="I129" s="260"/>
      <c r="J129" s="256"/>
      <c r="K129" s="256"/>
      <c r="L129" s="261"/>
      <c r="M129" s="262"/>
      <c r="N129" s="263"/>
      <c r="O129" s="263"/>
      <c r="P129" s="263"/>
      <c r="Q129" s="263"/>
      <c r="R129" s="263"/>
      <c r="S129" s="263"/>
      <c r="T129" s="26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5" t="s">
        <v>147</v>
      </c>
      <c r="AU129" s="265" t="s">
        <v>80</v>
      </c>
      <c r="AV129" s="15" t="s">
        <v>156</v>
      </c>
      <c r="AW129" s="15" t="s">
        <v>33</v>
      </c>
      <c r="AX129" s="15" t="s">
        <v>72</v>
      </c>
      <c r="AY129" s="265" t="s">
        <v>136</v>
      </c>
    </row>
    <row r="130" s="16" customFormat="1">
      <c r="A130" s="16"/>
      <c r="B130" s="266"/>
      <c r="C130" s="267"/>
      <c r="D130" s="235" t="s">
        <v>147</v>
      </c>
      <c r="E130" s="268" t="s">
        <v>19</v>
      </c>
      <c r="F130" s="269" t="s">
        <v>167</v>
      </c>
      <c r="G130" s="267"/>
      <c r="H130" s="270">
        <v>6</v>
      </c>
      <c r="I130" s="271"/>
      <c r="J130" s="267"/>
      <c r="K130" s="267"/>
      <c r="L130" s="272"/>
      <c r="M130" s="273"/>
      <c r="N130" s="274"/>
      <c r="O130" s="274"/>
      <c r="P130" s="274"/>
      <c r="Q130" s="274"/>
      <c r="R130" s="274"/>
      <c r="S130" s="274"/>
      <c r="T130" s="275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76" t="s">
        <v>147</v>
      </c>
      <c r="AU130" s="276" t="s">
        <v>80</v>
      </c>
      <c r="AV130" s="16" t="s">
        <v>143</v>
      </c>
      <c r="AW130" s="16" t="s">
        <v>33</v>
      </c>
      <c r="AX130" s="16" t="s">
        <v>76</v>
      </c>
      <c r="AY130" s="276" t="s">
        <v>136</v>
      </c>
    </row>
    <row r="131" s="2" customFormat="1" ht="24.15" customHeight="1">
      <c r="A131" s="41"/>
      <c r="B131" s="42"/>
      <c r="C131" s="215" t="s">
        <v>143</v>
      </c>
      <c r="D131" s="215" t="s">
        <v>138</v>
      </c>
      <c r="E131" s="216" t="s">
        <v>168</v>
      </c>
      <c r="F131" s="217" t="s">
        <v>169</v>
      </c>
      <c r="G131" s="218" t="s">
        <v>160</v>
      </c>
      <c r="H131" s="219">
        <v>8</v>
      </c>
      <c r="I131" s="220"/>
      <c r="J131" s="221">
        <f>ROUND(I131*H131,2)</f>
        <v>0</v>
      </c>
      <c r="K131" s="217" t="s">
        <v>142</v>
      </c>
      <c r="L131" s="47"/>
      <c r="M131" s="222" t="s">
        <v>19</v>
      </c>
      <c r="N131" s="223" t="s">
        <v>43</v>
      </c>
      <c r="O131" s="87"/>
      <c r="P131" s="224">
        <f>O131*H131</f>
        <v>0</v>
      </c>
      <c r="Q131" s="224">
        <v>0.025333000000000001</v>
      </c>
      <c r="R131" s="224">
        <f>Q131*H131</f>
        <v>0.20266400000000001</v>
      </c>
      <c r="S131" s="224">
        <v>0</v>
      </c>
      <c r="T131" s="225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26" t="s">
        <v>143</v>
      </c>
      <c r="AT131" s="226" t="s">
        <v>138</v>
      </c>
      <c r="AU131" s="226" t="s">
        <v>80</v>
      </c>
      <c r="AY131" s="20" t="s">
        <v>136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20" t="s">
        <v>76</v>
      </c>
      <c r="BK131" s="227">
        <f>ROUND(I131*H131,2)</f>
        <v>0</v>
      </c>
      <c r="BL131" s="20" t="s">
        <v>143</v>
      </c>
      <c r="BM131" s="226" t="s">
        <v>170</v>
      </c>
    </row>
    <row r="132" s="2" customFormat="1">
      <c r="A132" s="41"/>
      <c r="B132" s="42"/>
      <c r="C132" s="43"/>
      <c r="D132" s="228" t="s">
        <v>145</v>
      </c>
      <c r="E132" s="43"/>
      <c r="F132" s="229" t="s">
        <v>171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145</v>
      </c>
      <c r="AU132" s="20" t="s">
        <v>80</v>
      </c>
    </row>
    <row r="133" s="13" customFormat="1">
      <c r="A133" s="13"/>
      <c r="B133" s="233"/>
      <c r="C133" s="234"/>
      <c r="D133" s="235" t="s">
        <v>147</v>
      </c>
      <c r="E133" s="236" t="s">
        <v>19</v>
      </c>
      <c r="F133" s="237" t="s">
        <v>163</v>
      </c>
      <c r="G133" s="234"/>
      <c r="H133" s="236" t="s">
        <v>19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147</v>
      </c>
      <c r="AU133" s="243" t="s">
        <v>80</v>
      </c>
      <c r="AV133" s="13" t="s">
        <v>76</v>
      </c>
      <c r="AW133" s="13" t="s">
        <v>33</v>
      </c>
      <c r="AX133" s="13" t="s">
        <v>72</v>
      </c>
      <c r="AY133" s="243" t="s">
        <v>136</v>
      </c>
    </row>
    <row r="134" s="13" customFormat="1">
      <c r="A134" s="13"/>
      <c r="B134" s="233"/>
      <c r="C134" s="234"/>
      <c r="D134" s="235" t="s">
        <v>147</v>
      </c>
      <c r="E134" s="236" t="s">
        <v>19</v>
      </c>
      <c r="F134" s="237" t="s">
        <v>172</v>
      </c>
      <c r="G134" s="234"/>
      <c r="H134" s="236" t="s">
        <v>19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147</v>
      </c>
      <c r="AU134" s="243" t="s">
        <v>80</v>
      </c>
      <c r="AV134" s="13" t="s">
        <v>76</v>
      </c>
      <c r="AW134" s="13" t="s">
        <v>33</v>
      </c>
      <c r="AX134" s="13" t="s">
        <v>72</v>
      </c>
      <c r="AY134" s="243" t="s">
        <v>136</v>
      </c>
    </row>
    <row r="135" s="13" customFormat="1">
      <c r="A135" s="13"/>
      <c r="B135" s="233"/>
      <c r="C135" s="234"/>
      <c r="D135" s="235" t="s">
        <v>147</v>
      </c>
      <c r="E135" s="236" t="s">
        <v>19</v>
      </c>
      <c r="F135" s="237" t="s">
        <v>149</v>
      </c>
      <c r="G135" s="234"/>
      <c r="H135" s="236" t="s">
        <v>19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147</v>
      </c>
      <c r="AU135" s="243" t="s">
        <v>80</v>
      </c>
      <c r="AV135" s="13" t="s">
        <v>76</v>
      </c>
      <c r="AW135" s="13" t="s">
        <v>33</v>
      </c>
      <c r="AX135" s="13" t="s">
        <v>72</v>
      </c>
      <c r="AY135" s="243" t="s">
        <v>136</v>
      </c>
    </row>
    <row r="136" s="13" customFormat="1">
      <c r="A136" s="13"/>
      <c r="B136" s="233"/>
      <c r="C136" s="234"/>
      <c r="D136" s="235" t="s">
        <v>147</v>
      </c>
      <c r="E136" s="236" t="s">
        <v>19</v>
      </c>
      <c r="F136" s="237" t="s">
        <v>150</v>
      </c>
      <c r="G136" s="234"/>
      <c r="H136" s="236" t="s">
        <v>19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147</v>
      </c>
      <c r="AU136" s="243" t="s">
        <v>80</v>
      </c>
      <c r="AV136" s="13" t="s">
        <v>76</v>
      </c>
      <c r="AW136" s="13" t="s">
        <v>33</v>
      </c>
      <c r="AX136" s="13" t="s">
        <v>72</v>
      </c>
      <c r="AY136" s="243" t="s">
        <v>136</v>
      </c>
    </row>
    <row r="137" s="14" customFormat="1">
      <c r="A137" s="14"/>
      <c r="B137" s="244"/>
      <c r="C137" s="245"/>
      <c r="D137" s="235" t="s">
        <v>147</v>
      </c>
      <c r="E137" s="246" t="s">
        <v>19</v>
      </c>
      <c r="F137" s="247" t="s">
        <v>156</v>
      </c>
      <c r="G137" s="245"/>
      <c r="H137" s="248">
        <v>3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147</v>
      </c>
      <c r="AU137" s="254" t="s">
        <v>80</v>
      </c>
      <c r="AV137" s="14" t="s">
        <v>80</v>
      </c>
      <c r="AW137" s="14" t="s">
        <v>33</v>
      </c>
      <c r="AX137" s="14" t="s">
        <v>72</v>
      </c>
      <c r="AY137" s="254" t="s">
        <v>136</v>
      </c>
    </row>
    <row r="138" s="13" customFormat="1">
      <c r="A138" s="13"/>
      <c r="B138" s="233"/>
      <c r="C138" s="234"/>
      <c r="D138" s="235" t="s">
        <v>147</v>
      </c>
      <c r="E138" s="236" t="s">
        <v>19</v>
      </c>
      <c r="F138" s="237" t="s">
        <v>165</v>
      </c>
      <c r="G138" s="234"/>
      <c r="H138" s="236" t="s">
        <v>19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147</v>
      </c>
      <c r="AU138" s="243" t="s">
        <v>80</v>
      </c>
      <c r="AV138" s="13" t="s">
        <v>76</v>
      </c>
      <c r="AW138" s="13" t="s">
        <v>33</v>
      </c>
      <c r="AX138" s="13" t="s">
        <v>72</v>
      </c>
      <c r="AY138" s="243" t="s">
        <v>136</v>
      </c>
    </row>
    <row r="139" s="14" customFormat="1">
      <c r="A139" s="14"/>
      <c r="B139" s="244"/>
      <c r="C139" s="245"/>
      <c r="D139" s="235" t="s">
        <v>147</v>
      </c>
      <c r="E139" s="246" t="s">
        <v>19</v>
      </c>
      <c r="F139" s="247" t="s">
        <v>173</v>
      </c>
      <c r="G139" s="245"/>
      <c r="H139" s="248">
        <v>5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4" t="s">
        <v>147</v>
      </c>
      <c r="AU139" s="254" t="s">
        <v>80</v>
      </c>
      <c r="AV139" s="14" t="s">
        <v>80</v>
      </c>
      <c r="AW139" s="14" t="s">
        <v>33</v>
      </c>
      <c r="AX139" s="14" t="s">
        <v>72</v>
      </c>
      <c r="AY139" s="254" t="s">
        <v>136</v>
      </c>
    </row>
    <row r="140" s="15" customFormat="1">
      <c r="A140" s="15"/>
      <c r="B140" s="255"/>
      <c r="C140" s="256"/>
      <c r="D140" s="235" t="s">
        <v>147</v>
      </c>
      <c r="E140" s="257" t="s">
        <v>19</v>
      </c>
      <c r="F140" s="258" t="s">
        <v>166</v>
      </c>
      <c r="G140" s="256"/>
      <c r="H140" s="259">
        <v>8</v>
      </c>
      <c r="I140" s="260"/>
      <c r="J140" s="256"/>
      <c r="K140" s="256"/>
      <c r="L140" s="261"/>
      <c r="M140" s="262"/>
      <c r="N140" s="263"/>
      <c r="O140" s="263"/>
      <c r="P140" s="263"/>
      <c r="Q140" s="263"/>
      <c r="R140" s="263"/>
      <c r="S140" s="263"/>
      <c r="T140" s="26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5" t="s">
        <v>147</v>
      </c>
      <c r="AU140" s="265" t="s">
        <v>80</v>
      </c>
      <c r="AV140" s="15" t="s">
        <v>156</v>
      </c>
      <c r="AW140" s="15" t="s">
        <v>33</v>
      </c>
      <c r="AX140" s="15" t="s">
        <v>72</v>
      </c>
      <c r="AY140" s="265" t="s">
        <v>136</v>
      </c>
    </row>
    <row r="141" s="16" customFormat="1">
      <c r="A141" s="16"/>
      <c r="B141" s="266"/>
      <c r="C141" s="267"/>
      <c r="D141" s="235" t="s">
        <v>147</v>
      </c>
      <c r="E141" s="268" t="s">
        <v>19</v>
      </c>
      <c r="F141" s="269" t="s">
        <v>167</v>
      </c>
      <c r="G141" s="267"/>
      <c r="H141" s="270">
        <v>8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76" t="s">
        <v>147</v>
      </c>
      <c r="AU141" s="276" t="s">
        <v>80</v>
      </c>
      <c r="AV141" s="16" t="s">
        <v>143</v>
      </c>
      <c r="AW141" s="16" t="s">
        <v>33</v>
      </c>
      <c r="AX141" s="16" t="s">
        <v>76</v>
      </c>
      <c r="AY141" s="276" t="s">
        <v>136</v>
      </c>
    </row>
    <row r="142" s="2" customFormat="1" ht="24.15" customHeight="1">
      <c r="A142" s="41"/>
      <c r="B142" s="42"/>
      <c r="C142" s="215" t="s">
        <v>173</v>
      </c>
      <c r="D142" s="215" t="s">
        <v>138</v>
      </c>
      <c r="E142" s="216" t="s">
        <v>174</v>
      </c>
      <c r="F142" s="217" t="s">
        <v>175</v>
      </c>
      <c r="G142" s="218" t="s">
        <v>160</v>
      </c>
      <c r="H142" s="219">
        <v>2</v>
      </c>
      <c r="I142" s="220"/>
      <c r="J142" s="221">
        <f>ROUND(I142*H142,2)</f>
        <v>0</v>
      </c>
      <c r="K142" s="217" t="s">
        <v>142</v>
      </c>
      <c r="L142" s="47"/>
      <c r="M142" s="222" t="s">
        <v>19</v>
      </c>
      <c r="N142" s="223" t="s">
        <v>43</v>
      </c>
      <c r="O142" s="87"/>
      <c r="P142" s="224">
        <f>O142*H142</f>
        <v>0</v>
      </c>
      <c r="Q142" s="224">
        <v>0.050223999999999998</v>
      </c>
      <c r="R142" s="224">
        <f>Q142*H142</f>
        <v>0.100448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143</v>
      </c>
      <c r="AT142" s="226" t="s">
        <v>138</v>
      </c>
      <c r="AU142" s="226" t="s">
        <v>80</v>
      </c>
      <c r="AY142" s="20" t="s">
        <v>136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76</v>
      </c>
      <c r="BK142" s="227">
        <f>ROUND(I142*H142,2)</f>
        <v>0</v>
      </c>
      <c r="BL142" s="20" t="s">
        <v>143</v>
      </c>
      <c r="BM142" s="226" t="s">
        <v>176</v>
      </c>
    </row>
    <row r="143" s="2" customFormat="1">
      <c r="A143" s="41"/>
      <c r="B143" s="42"/>
      <c r="C143" s="43"/>
      <c r="D143" s="228" t="s">
        <v>145</v>
      </c>
      <c r="E143" s="43"/>
      <c r="F143" s="229" t="s">
        <v>177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145</v>
      </c>
      <c r="AU143" s="20" t="s">
        <v>80</v>
      </c>
    </row>
    <row r="144" s="13" customFormat="1">
      <c r="A144" s="13"/>
      <c r="B144" s="233"/>
      <c r="C144" s="234"/>
      <c r="D144" s="235" t="s">
        <v>147</v>
      </c>
      <c r="E144" s="236" t="s">
        <v>19</v>
      </c>
      <c r="F144" s="237" t="s">
        <v>163</v>
      </c>
      <c r="G144" s="234"/>
      <c r="H144" s="236" t="s">
        <v>19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3" t="s">
        <v>147</v>
      </c>
      <c r="AU144" s="243" t="s">
        <v>80</v>
      </c>
      <c r="AV144" s="13" t="s">
        <v>76</v>
      </c>
      <c r="AW144" s="13" t="s">
        <v>33</v>
      </c>
      <c r="AX144" s="13" t="s">
        <v>72</v>
      </c>
      <c r="AY144" s="243" t="s">
        <v>136</v>
      </c>
    </row>
    <row r="145" s="13" customFormat="1">
      <c r="A145" s="13"/>
      <c r="B145" s="233"/>
      <c r="C145" s="234"/>
      <c r="D145" s="235" t="s">
        <v>147</v>
      </c>
      <c r="E145" s="236" t="s">
        <v>19</v>
      </c>
      <c r="F145" s="237" t="s">
        <v>172</v>
      </c>
      <c r="G145" s="234"/>
      <c r="H145" s="236" t="s">
        <v>19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147</v>
      </c>
      <c r="AU145" s="243" t="s">
        <v>80</v>
      </c>
      <c r="AV145" s="13" t="s">
        <v>76</v>
      </c>
      <c r="AW145" s="13" t="s">
        <v>33</v>
      </c>
      <c r="AX145" s="13" t="s">
        <v>72</v>
      </c>
      <c r="AY145" s="243" t="s">
        <v>136</v>
      </c>
    </row>
    <row r="146" s="13" customFormat="1">
      <c r="A146" s="13"/>
      <c r="B146" s="233"/>
      <c r="C146" s="234"/>
      <c r="D146" s="235" t="s">
        <v>147</v>
      </c>
      <c r="E146" s="236" t="s">
        <v>19</v>
      </c>
      <c r="F146" s="237" t="s">
        <v>149</v>
      </c>
      <c r="G146" s="234"/>
      <c r="H146" s="236" t="s">
        <v>19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3" t="s">
        <v>147</v>
      </c>
      <c r="AU146" s="243" t="s">
        <v>80</v>
      </c>
      <c r="AV146" s="13" t="s">
        <v>76</v>
      </c>
      <c r="AW146" s="13" t="s">
        <v>33</v>
      </c>
      <c r="AX146" s="13" t="s">
        <v>72</v>
      </c>
      <c r="AY146" s="243" t="s">
        <v>136</v>
      </c>
    </row>
    <row r="147" s="13" customFormat="1">
      <c r="A147" s="13"/>
      <c r="B147" s="233"/>
      <c r="C147" s="234"/>
      <c r="D147" s="235" t="s">
        <v>147</v>
      </c>
      <c r="E147" s="236" t="s">
        <v>19</v>
      </c>
      <c r="F147" s="237" t="s">
        <v>150</v>
      </c>
      <c r="G147" s="234"/>
      <c r="H147" s="236" t="s">
        <v>19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147</v>
      </c>
      <c r="AU147" s="243" t="s">
        <v>80</v>
      </c>
      <c r="AV147" s="13" t="s">
        <v>76</v>
      </c>
      <c r="AW147" s="13" t="s">
        <v>33</v>
      </c>
      <c r="AX147" s="13" t="s">
        <v>72</v>
      </c>
      <c r="AY147" s="243" t="s">
        <v>136</v>
      </c>
    </row>
    <row r="148" s="14" customFormat="1">
      <c r="A148" s="14"/>
      <c r="B148" s="244"/>
      <c r="C148" s="245"/>
      <c r="D148" s="235" t="s">
        <v>147</v>
      </c>
      <c r="E148" s="246" t="s">
        <v>19</v>
      </c>
      <c r="F148" s="247" t="s">
        <v>76</v>
      </c>
      <c r="G148" s="245"/>
      <c r="H148" s="248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147</v>
      </c>
      <c r="AU148" s="254" t="s">
        <v>80</v>
      </c>
      <c r="AV148" s="14" t="s">
        <v>80</v>
      </c>
      <c r="AW148" s="14" t="s">
        <v>33</v>
      </c>
      <c r="AX148" s="14" t="s">
        <v>72</v>
      </c>
      <c r="AY148" s="254" t="s">
        <v>136</v>
      </c>
    </row>
    <row r="149" s="13" customFormat="1">
      <c r="A149" s="13"/>
      <c r="B149" s="233"/>
      <c r="C149" s="234"/>
      <c r="D149" s="235" t="s">
        <v>147</v>
      </c>
      <c r="E149" s="236" t="s">
        <v>19</v>
      </c>
      <c r="F149" s="237" t="s">
        <v>165</v>
      </c>
      <c r="G149" s="234"/>
      <c r="H149" s="236" t="s">
        <v>19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147</v>
      </c>
      <c r="AU149" s="243" t="s">
        <v>80</v>
      </c>
      <c r="AV149" s="13" t="s">
        <v>76</v>
      </c>
      <c r="AW149" s="13" t="s">
        <v>33</v>
      </c>
      <c r="AX149" s="13" t="s">
        <v>72</v>
      </c>
      <c r="AY149" s="243" t="s">
        <v>136</v>
      </c>
    </row>
    <row r="150" s="14" customFormat="1">
      <c r="A150" s="14"/>
      <c r="B150" s="244"/>
      <c r="C150" s="245"/>
      <c r="D150" s="235" t="s">
        <v>147</v>
      </c>
      <c r="E150" s="246" t="s">
        <v>19</v>
      </c>
      <c r="F150" s="247" t="s">
        <v>76</v>
      </c>
      <c r="G150" s="245"/>
      <c r="H150" s="248">
        <v>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147</v>
      </c>
      <c r="AU150" s="254" t="s">
        <v>80</v>
      </c>
      <c r="AV150" s="14" t="s">
        <v>80</v>
      </c>
      <c r="AW150" s="14" t="s">
        <v>33</v>
      </c>
      <c r="AX150" s="14" t="s">
        <v>72</v>
      </c>
      <c r="AY150" s="254" t="s">
        <v>136</v>
      </c>
    </row>
    <row r="151" s="15" customFormat="1">
      <c r="A151" s="15"/>
      <c r="B151" s="255"/>
      <c r="C151" s="256"/>
      <c r="D151" s="235" t="s">
        <v>147</v>
      </c>
      <c r="E151" s="257" t="s">
        <v>19</v>
      </c>
      <c r="F151" s="258" t="s">
        <v>166</v>
      </c>
      <c r="G151" s="256"/>
      <c r="H151" s="259">
        <v>2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147</v>
      </c>
      <c r="AU151" s="265" t="s">
        <v>80</v>
      </c>
      <c r="AV151" s="15" t="s">
        <v>156</v>
      </c>
      <c r="AW151" s="15" t="s">
        <v>33</v>
      </c>
      <c r="AX151" s="15" t="s">
        <v>72</v>
      </c>
      <c r="AY151" s="265" t="s">
        <v>136</v>
      </c>
    </row>
    <row r="152" s="16" customFormat="1">
      <c r="A152" s="16"/>
      <c r="B152" s="266"/>
      <c r="C152" s="267"/>
      <c r="D152" s="235" t="s">
        <v>147</v>
      </c>
      <c r="E152" s="268" t="s">
        <v>19</v>
      </c>
      <c r="F152" s="269" t="s">
        <v>167</v>
      </c>
      <c r="G152" s="267"/>
      <c r="H152" s="270">
        <v>2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6" t="s">
        <v>147</v>
      </c>
      <c r="AU152" s="276" t="s">
        <v>80</v>
      </c>
      <c r="AV152" s="16" t="s">
        <v>143</v>
      </c>
      <c r="AW152" s="16" t="s">
        <v>33</v>
      </c>
      <c r="AX152" s="16" t="s">
        <v>76</v>
      </c>
      <c r="AY152" s="276" t="s">
        <v>136</v>
      </c>
    </row>
    <row r="153" s="2" customFormat="1" ht="24.15" customHeight="1">
      <c r="A153" s="41"/>
      <c r="B153" s="42"/>
      <c r="C153" s="215" t="s">
        <v>178</v>
      </c>
      <c r="D153" s="215" t="s">
        <v>138</v>
      </c>
      <c r="E153" s="216" t="s">
        <v>179</v>
      </c>
      <c r="F153" s="217" t="s">
        <v>180</v>
      </c>
      <c r="G153" s="218" t="s">
        <v>181</v>
      </c>
      <c r="H153" s="219">
        <v>3.7999999999999998</v>
      </c>
      <c r="I153" s="220"/>
      <c r="J153" s="221">
        <f>ROUND(I153*H153,2)</f>
        <v>0</v>
      </c>
      <c r="K153" s="217" t="s">
        <v>142</v>
      </c>
      <c r="L153" s="47"/>
      <c r="M153" s="222" t="s">
        <v>19</v>
      </c>
      <c r="N153" s="223" t="s">
        <v>43</v>
      </c>
      <c r="O153" s="87"/>
      <c r="P153" s="224">
        <f>O153*H153</f>
        <v>0</v>
      </c>
      <c r="Q153" s="224">
        <v>0.052499999999999998</v>
      </c>
      <c r="R153" s="224">
        <f>Q153*H153</f>
        <v>0.19949999999999998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143</v>
      </c>
      <c r="AT153" s="226" t="s">
        <v>138</v>
      </c>
      <c r="AU153" s="226" t="s">
        <v>80</v>
      </c>
      <c r="AY153" s="20" t="s">
        <v>136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76</v>
      </c>
      <c r="BK153" s="227">
        <f>ROUND(I153*H153,2)</f>
        <v>0</v>
      </c>
      <c r="BL153" s="20" t="s">
        <v>143</v>
      </c>
      <c r="BM153" s="226" t="s">
        <v>182</v>
      </c>
    </row>
    <row r="154" s="2" customFormat="1">
      <c r="A154" s="41"/>
      <c r="B154" s="42"/>
      <c r="C154" s="43"/>
      <c r="D154" s="228" t="s">
        <v>145</v>
      </c>
      <c r="E154" s="43"/>
      <c r="F154" s="229" t="s">
        <v>183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145</v>
      </c>
      <c r="AU154" s="20" t="s">
        <v>80</v>
      </c>
    </row>
    <row r="155" s="13" customFormat="1">
      <c r="A155" s="13"/>
      <c r="B155" s="233"/>
      <c r="C155" s="234"/>
      <c r="D155" s="235" t="s">
        <v>147</v>
      </c>
      <c r="E155" s="236" t="s">
        <v>19</v>
      </c>
      <c r="F155" s="237" t="s">
        <v>163</v>
      </c>
      <c r="G155" s="234"/>
      <c r="H155" s="236" t="s">
        <v>19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147</v>
      </c>
      <c r="AU155" s="243" t="s">
        <v>80</v>
      </c>
      <c r="AV155" s="13" t="s">
        <v>76</v>
      </c>
      <c r="AW155" s="13" t="s">
        <v>33</v>
      </c>
      <c r="AX155" s="13" t="s">
        <v>72</v>
      </c>
      <c r="AY155" s="243" t="s">
        <v>136</v>
      </c>
    </row>
    <row r="156" s="13" customFormat="1">
      <c r="A156" s="13"/>
      <c r="B156" s="233"/>
      <c r="C156" s="234"/>
      <c r="D156" s="235" t="s">
        <v>147</v>
      </c>
      <c r="E156" s="236" t="s">
        <v>19</v>
      </c>
      <c r="F156" s="237" t="s">
        <v>149</v>
      </c>
      <c r="G156" s="234"/>
      <c r="H156" s="236" t="s">
        <v>19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147</v>
      </c>
      <c r="AU156" s="243" t="s">
        <v>80</v>
      </c>
      <c r="AV156" s="13" t="s">
        <v>76</v>
      </c>
      <c r="AW156" s="13" t="s">
        <v>33</v>
      </c>
      <c r="AX156" s="13" t="s">
        <v>72</v>
      </c>
      <c r="AY156" s="243" t="s">
        <v>136</v>
      </c>
    </row>
    <row r="157" s="13" customFormat="1">
      <c r="A157" s="13"/>
      <c r="B157" s="233"/>
      <c r="C157" s="234"/>
      <c r="D157" s="235" t="s">
        <v>147</v>
      </c>
      <c r="E157" s="236" t="s">
        <v>19</v>
      </c>
      <c r="F157" s="237" t="s">
        <v>150</v>
      </c>
      <c r="G157" s="234"/>
      <c r="H157" s="236" t="s">
        <v>19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147</v>
      </c>
      <c r="AU157" s="243" t="s">
        <v>80</v>
      </c>
      <c r="AV157" s="13" t="s">
        <v>76</v>
      </c>
      <c r="AW157" s="13" t="s">
        <v>33</v>
      </c>
      <c r="AX157" s="13" t="s">
        <v>72</v>
      </c>
      <c r="AY157" s="243" t="s">
        <v>136</v>
      </c>
    </row>
    <row r="158" s="14" customFormat="1">
      <c r="A158" s="14"/>
      <c r="B158" s="244"/>
      <c r="C158" s="245"/>
      <c r="D158" s="235" t="s">
        <v>147</v>
      </c>
      <c r="E158" s="246" t="s">
        <v>19</v>
      </c>
      <c r="F158" s="247" t="s">
        <v>184</v>
      </c>
      <c r="G158" s="245"/>
      <c r="H158" s="248">
        <v>1.8999999999999999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147</v>
      </c>
      <c r="AU158" s="254" t="s">
        <v>80</v>
      </c>
      <c r="AV158" s="14" t="s">
        <v>80</v>
      </c>
      <c r="AW158" s="14" t="s">
        <v>33</v>
      </c>
      <c r="AX158" s="14" t="s">
        <v>72</v>
      </c>
      <c r="AY158" s="254" t="s">
        <v>136</v>
      </c>
    </row>
    <row r="159" s="13" customFormat="1">
      <c r="A159" s="13"/>
      <c r="B159" s="233"/>
      <c r="C159" s="234"/>
      <c r="D159" s="235" t="s">
        <v>147</v>
      </c>
      <c r="E159" s="236" t="s">
        <v>19</v>
      </c>
      <c r="F159" s="237" t="s">
        <v>165</v>
      </c>
      <c r="G159" s="234"/>
      <c r="H159" s="236" t="s">
        <v>19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147</v>
      </c>
      <c r="AU159" s="243" t="s">
        <v>80</v>
      </c>
      <c r="AV159" s="13" t="s">
        <v>76</v>
      </c>
      <c r="AW159" s="13" t="s">
        <v>33</v>
      </c>
      <c r="AX159" s="13" t="s">
        <v>72</v>
      </c>
      <c r="AY159" s="243" t="s">
        <v>136</v>
      </c>
    </row>
    <row r="160" s="14" customFormat="1">
      <c r="A160" s="14"/>
      <c r="B160" s="244"/>
      <c r="C160" s="245"/>
      <c r="D160" s="235" t="s">
        <v>147</v>
      </c>
      <c r="E160" s="246" t="s">
        <v>19</v>
      </c>
      <c r="F160" s="247" t="s">
        <v>184</v>
      </c>
      <c r="G160" s="245"/>
      <c r="H160" s="248">
        <v>1.8999999999999999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4" t="s">
        <v>147</v>
      </c>
      <c r="AU160" s="254" t="s">
        <v>80</v>
      </c>
      <c r="AV160" s="14" t="s">
        <v>80</v>
      </c>
      <c r="AW160" s="14" t="s">
        <v>33</v>
      </c>
      <c r="AX160" s="14" t="s">
        <v>72</v>
      </c>
      <c r="AY160" s="254" t="s">
        <v>136</v>
      </c>
    </row>
    <row r="161" s="16" customFormat="1">
      <c r="A161" s="16"/>
      <c r="B161" s="266"/>
      <c r="C161" s="267"/>
      <c r="D161" s="235" t="s">
        <v>147</v>
      </c>
      <c r="E161" s="268" t="s">
        <v>19</v>
      </c>
      <c r="F161" s="269" t="s">
        <v>167</v>
      </c>
      <c r="G161" s="267"/>
      <c r="H161" s="270">
        <v>3.7999999999999998</v>
      </c>
      <c r="I161" s="271"/>
      <c r="J161" s="267"/>
      <c r="K161" s="267"/>
      <c r="L161" s="272"/>
      <c r="M161" s="273"/>
      <c r="N161" s="274"/>
      <c r="O161" s="274"/>
      <c r="P161" s="274"/>
      <c r="Q161" s="274"/>
      <c r="R161" s="274"/>
      <c r="S161" s="274"/>
      <c r="T161" s="275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76" t="s">
        <v>147</v>
      </c>
      <c r="AU161" s="276" t="s">
        <v>80</v>
      </c>
      <c r="AV161" s="16" t="s">
        <v>143</v>
      </c>
      <c r="AW161" s="16" t="s">
        <v>33</v>
      </c>
      <c r="AX161" s="16" t="s">
        <v>76</v>
      </c>
      <c r="AY161" s="276" t="s">
        <v>136</v>
      </c>
    </row>
    <row r="162" s="2" customFormat="1" ht="24.15" customHeight="1">
      <c r="A162" s="41"/>
      <c r="B162" s="42"/>
      <c r="C162" s="215" t="s">
        <v>185</v>
      </c>
      <c r="D162" s="215" t="s">
        <v>138</v>
      </c>
      <c r="E162" s="216" t="s">
        <v>186</v>
      </c>
      <c r="F162" s="217" t="s">
        <v>187</v>
      </c>
      <c r="G162" s="218" t="s">
        <v>181</v>
      </c>
      <c r="H162" s="219">
        <v>7.4379999999999997</v>
      </c>
      <c r="I162" s="220"/>
      <c r="J162" s="221">
        <f>ROUND(I162*H162,2)</f>
        <v>0</v>
      </c>
      <c r="K162" s="217" t="s">
        <v>142</v>
      </c>
      <c r="L162" s="47"/>
      <c r="M162" s="222" t="s">
        <v>19</v>
      </c>
      <c r="N162" s="223" t="s">
        <v>43</v>
      </c>
      <c r="O162" s="87"/>
      <c r="P162" s="224">
        <f>O162*H162</f>
        <v>0</v>
      </c>
      <c r="Q162" s="224">
        <v>0.061719999999999997</v>
      </c>
      <c r="R162" s="224">
        <f>Q162*H162</f>
        <v>0.45907335999999999</v>
      </c>
      <c r="S162" s="224">
        <v>0</v>
      </c>
      <c r="T162" s="225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26" t="s">
        <v>143</v>
      </c>
      <c r="AT162" s="226" t="s">
        <v>138</v>
      </c>
      <c r="AU162" s="226" t="s">
        <v>80</v>
      </c>
      <c r="AY162" s="20" t="s">
        <v>136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20" t="s">
        <v>76</v>
      </c>
      <c r="BK162" s="227">
        <f>ROUND(I162*H162,2)</f>
        <v>0</v>
      </c>
      <c r="BL162" s="20" t="s">
        <v>143</v>
      </c>
      <c r="BM162" s="226" t="s">
        <v>188</v>
      </c>
    </row>
    <row r="163" s="2" customFormat="1">
      <c r="A163" s="41"/>
      <c r="B163" s="42"/>
      <c r="C163" s="43"/>
      <c r="D163" s="228" t="s">
        <v>145</v>
      </c>
      <c r="E163" s="43"/>
      <c r="F163" s="229" t="s">
        <v>189</v>
      </c>
      <c r="G163" s="43"/>
      <c r="H163" s="43"/>
      <c r="I163" s="230"/>
      <c r="J163" s="43"/>
      <c r="K163" s="43"/>
      <c r="L163" s="47"/>
      <c r="M163" s="231"/>
      <c r="N163" s="232"/>
      <c r="O163" s="87"/>
      <c r="P163" s="87"/>
      <c r="Q163" s="87"/>
      <c r="R163" s="87"/>
      <c r="S163" s="87"/>
      <c r="T163" s="88"/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T163" s="20" t="s">
        <v>145</v>
      </c>
      <c r="AU163" s="20" t="s">
        <v>80</v>
      </c>
    </row>
    <row r="164" s="13" customFormat="1">
      <c r="A164" s="13"/>
      <c r="B164" s="233"/>
      <c r="C164" s="234"/>
      <c r="D164" s="235" t="s">
        <v>147</v>
      </c>
      <c r="E164" s="236" t="s">
        <v>19</v>
      </c>
      <c r="F164" s="237" t="s">
        <v>163</v>
      </c>
      <c r="G164" s="234"/>
      <c r="H164" s="236" t="s">
        <v>19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147</v>
      </c>
      <c r="AU164" s="243" t="s">
        <v>80</v>
      </c>
      <c r="AV164" s="13" t="s">
        <v>76</v>
      </c>
      <c r="AW164" s="13" t="s">
        <v>33</v>
      </c>
      <c r="AX164" s="13" t="s">
        <v>72</v>
      </c>
      <c r="AY164" s="243" t="s">
        <v>136</v>
      </c>
    </row>
    <row r="165" s="13" customFormat="1">
      <c r="A165" s="13"/>
      <c r="B165" s="233"/>
      <c r="C165" s="234"/>
      <c r="D165" s="235" t="s">
        <v>147</v>
      </c>
      <c r="E165" s="236" t="s">
        <v>19</v>
      </c>
      <c r="F165" s="237" t="s">
        <v>190</v>
      </c>
      <c r="G165" s="234"/>
      <c r="H165" s="236" t="s">
        <v>19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147</v>
      </c>
      <c r="AU165" s="243" t="s">
        <v>80</v>
      </c>
      <c r="AV165" s="13" t="s">
        <v>76</v>
      </c>
      <c r="AW165" s="13" t="s">
        <v>33</v>
      </c>
      <c r="AX165" s="13" t="s">
        <v>72</v>
      </c>
      <c r="AY165" s="243" t="s">
        <v>136</v>
      </c>
    </row>
    <row r="166" s="13" customFormat="1">
      <c r="A166" s="13"/>
      <c r="B166" s="233"/>
      <c r="C166" s="234"/>
      <c r="D166" s="235" t="s">
        <v>147</v>
      </c>
      <c r="E166" s="236" t="s">
        <v>19</v>
      </c>
      <c r="F166" s="237" t="s">
        <v>149</v>
      </c>
      <c r="G166" s="234"/>
      <c r="H166" s="236" t="s">
        <v>19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147</v>
      </c>
      <c r="AU166" s="243" t="s">
        <v>80</v>
      </c>
      <c r="AV166" s="13" t="s">
        <v>76</v>
      </c>
      <c r="AW166" s="13" t="s">
        <v>33</v>
      </c>
      <c r="AX166" s="13" t="s">
        <v>72</v>
      </c>
      <c r="AY166" s="243" t="s">
        <v>136</v>
      </c>
    </row>
    <row r="167" s="13" customFormat="1">
      <c r="A167" s="13"/>
      <c r="B167" s="233"/>
      <c r="C167" s="234"/>
      <c r="D167" s="235" t="s">
        <v>147</v>
      </c>
      <c r="E167" s="236" t="s">
        <v>19</v>
      </c>
      <c r="F167" s="237" t="s">
        <v>150</v>
      </c>
      <c r="G167" s="234"/>
      <c r="H167" s="236" t="s">
        <v>19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147</v>
      </c>
      <c r="AU167" s="243" t="s">
        <v>80</v>
      </c>
      <c r="AV167" s="13" t="s">
        <v>76</v>
      </c>
      <c r="AW167" s="13" t="s">
        <v>33</v>
      </c>
      <c r="AX167" s="13" t="s">
        <v>72</v>
      </c>
      <c r="AY167" s="243" t="s">
        <v>136</v>
      </c>
    </row>
    <row r="168" s="14" customFormat="1">
      <c r="A168" s="14"/>
      <c r="B168" s="244"/>
      <c r="C168" s="245"/>
      <c r="D168" s="235" t="s">
        <v>147</v>
      </c>
      <c r="E168" s="246" t="s">
        <v>19</v>
      </c>
      <c r="F168" s="247" t="s">
        <v>191</v>
      </c>
      <c r="G168" s="245"/>
      <c r="H168" s="248">
        <v>3.7189999999999999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147</v>
      </c>
      <c r="AU168" s="254" t="s">
        <v>80</v>
      </c>
      <c r="AV168" s="14" t="s">
        <v>80</v>
      </c>
      <c r="AW168" s="14" t="s">
        <v>33</v>
      </c>
      <c r="AX168" s="14" t="s">
        <v>72</v>
      </c>
      <c r="AY168" s="254" t="s">
        <v>136</v>
      </c>
    </row>
    <row r="169" s="13" customFormat="1">
      <c r="A169" s="13"/>
      <c r="B169" s="233"/>
      <c r="C169" s="234"/>
      <c r="D169" s="235" t="s">
        <v>147</v>
      </c>
      <c r="E169" s="236" t="s">
        <v>19</v>
      </c>
      <c r="F169" s="237" t="s">
        <v>165</v>
      </c>
      <c r="G169" s="234"/>
      <c r="H169" s="236" t="s">
        <v>19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147</v>
      </c>
      <c r="AU169" s="243" t="s">
        <v>80</v>
      </c>
      <c r="AV169" s="13" t="s">
        <v>76</v>
      </c>
      <c r="AW169" s="13" t="s">
        <v>33</v>
      </c>
      <c r="AX169" s="13" t="s">
        <v>72</v>
      </c>
      <c r="AY169" s="243" t="s">
        <v>136</v>
      </c>
    </row>
    <row r="170" s="14" customFormat="1">
      <c r="A170" s="14"/>
      <c r="B170" s="244"/>
      <c r="C170" s="245"/>
      <c r="D170" s="235" t="s">
        <v>147</v>
      </c>
      <c r="E170" s="246" t="s">
        <v>19</v>
      </c>
      <c r="F170" s="247" t="s">
        <v>191</v>
      </c>
      <c r="G170" s="245"/>
      <c r="H170" s="248">
        <v>3.7189999999999999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147</v>
      </c>
      <c r="AU170" s="254" t="s">
        <v>80</v>
      </c>
      <c r="AV170" s="14" t="s">
        <v>80</v>
      </c>
      <c r="AW170" s="14" t="s">
        <v>33</v>
      </c>
      <c r="AX170" s="14" t="s">
        <v>72</v>
      </c>
      <c r="AY170" s="254" t="s">
        <v>136</v>
      </c>
    </row>
    <row r="171" s="15" customFormat="1">
      <c r="A171" s="15"/>
      <c r="B171" s="255"/>
      <c r="C171" s="256"/>
      <c r="D171" s="235" t="s">
        <v>147</v>
      </c>
      <c r="E171" s="257" t="s">
        <v>19</v>
      </c>
      <c r="F171" s="258" t="s">
        <v>166</v>
      </c>
      <c r="G171" s="256"/>
      <c r="H171" s="259">
        <v>7.4379999999999997</v>
      </c>
      <c r="I171" s="260"/>
      <c r="J171" s="256"/>
      <c r="K171" s="256"/>
      <c r="L171" s="261"/>
      <c r="M171" s="262"/>
      <c r="N171" s="263"/>
      <c r="O171" s="263"/>
      <c r="P171" s="263"/>
      <c r="Q171" s="263"/>
      <c r="R171" s="263"/>
      <c r="S171" s="263"/>
      <c r="T171" s="26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5" t="s">
        <v>147</v>
      </c>
      <c r="AU171" s="265" t="s">
        <v>80</v>
      </c>
      <c r="AV171" s="15" t="s">
        <v>156</v>
      </c>
      <c r="AW171" s="15" t="s">
        <v>33</v>
      </c>
      <c r="AX171" s="15" t="s">
        <v>72</v>
      </c>
      <c r="AY171" s="265" t="s">
        <v>136</v>
      </c>
    </row>
    <row r="172" s="16" customFormat="1">
      <c r="A172" s="16"/>
      <c r="B172" s="266"/>
      <c r="C172" s="267"/>
      <c r="D172" s="235" t="s">
        <v>147</v>
      </c>
      <c r="E172" s="268" t="s">
        <v>19</v>
      </c>
      <c r="F172" s="269" t="s">
        <v>167</v>
      </c>
      <c r="G172" s="267"/>
      <c r="H172" s="270">
        <v>7.4379999999999997</v>
      </c>
      <c r="I172" s="271"/>
      <c r="J172" s="267"/>
      <c r="K172" s="267"/>
      <c r="L172" s="272"/>
      <c r="M172" s="273"/>
      <c r="N172" s="274"/>
      <c r="O172" s="274"/>
      <c r="P172" s="274"/>
      <c r="Q172" s="274"/>
      <c r="R172" s="274"/>
      <c r="S172" s="274"/>
      <c r="T172" s="275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6" t="s">
        <v>147</v>
      </c>
      <c r="AU172" s="276" t="s">
        <v>80</v>
      </c>
      <c r="AV172" s="16" t="s">
        <v>143</v>
      </c>
      <c r="AW172" s="16" t="s">
        <v>33</v>
      </c>
      <c r="AX172" s="16" t="s">
        <v>76</v>
      </c>
      <c r="AY172" s="276" t="s">
        <v>136</v>
      </c>
    </row>
    <row r="173" s="2" customFormat="1" ht="16.5" customHeight="1">
      <c r="A173" s="41"/>
      <c r="B173" s="42"/>
      <c r="C173" s="215" t="s">
        <v>192</v>
      </c>
      <c r="D173" s="215" t="s">
        <v>138</v>
      </c>
      <c r="E173" s="216" t="s">
        <v>193</v>
      </c>
      <c r="F173" s="217" t="s">
        <v>194</v>
      </c>
      <c r="G173" s="218" t="s">
        <v>195</v>
      </c>
      <c r="H173" s="219">
        <v>11.9</v>
      </c>
      <c r="I173" s="220"/>
      <c r="J173" s="221">
        <f>ROUND(I173*H173,2)</f>
        <v>0</v>
      </c>
      <c r="K173" s="217" t="s">
        <v>142</v>
      </c>
      <c r="L173" s="47"/>
      <c r="M173" s="222" t="s">
        <v>19</v>
      </c>
      <c r="N173" s="223" t="s">
        <v>43</v>
      </c>
      <c r="O173" s="87"/>
      <c r="P173" s="224">
        <f>O173*H173</f>
        <v>0</v>
      </c>
      <c r="Q173" s="224">
        <v>0.000136</v>
      </c>
      <c r="R173" s="224">
        <f>Q173*H173</f>
        <v>0.0016184000000000001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143</v>
      </c>
      <c r="AT173" s="226" t="s">
        <v>138</v>
      </c>
      <c r="AU173" s="226" t="s">
        <v>80</v>
      </c>
      <c r="AY173" s="20" t="s">
        <v>136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76</v>
      </c>
      <c r="BK173" s="227">
        <f>ROUND(I173*H173,2)</f>
        <v>0</v>
      </c>
      <c r="BL173" s="20" t="s">
        <v>143</v>
      </c>
      <c r="BM173" s="226" t="s">
        <v>196</v>
      </c>
    </row>
    <row r="174" s="2" customFormat="1">
      <c r="A174" s="41"/>
      <c r="B174" s="42"/>
      <c r="C174" s="43"/>
      <c r="D174" s="228" t="s">
        <v>145</v>
      </c>
      <c r="E174" s="43"/>
      <c r="F174" s="229" t="s">
        <v>197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145</v>
      </c>
      <c r="AU174" s="20" t="s">
        <v>80</v>
      </c>
    </row>
    <row r="175" s="13" customFormat="1">
      <c r="A175" s="13"/>
      <c r="B175" s="233"/>
      <c r="C175" s="234"/>
      <c r="D175" s="235" t="s">
        <v>147</v>
      </c>
      <c r="E175" s="236" t="s">
        <v>19</v>
      </c>
      <c r="F175" s="237" t="s">
        <v>163</v>
      </c>
      <c r="G175" s="234"/>
      <c r="H175" s="236" t="s">
        <v>19</v>
      </c>
      <c r="I175" s="238"/>
      <c r="J175" s="234"/>
      <c r="K175" s="234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147</v>
      </c>
      <c r="AU175" s="243" t="s">
        <v>80</v>
      </c>
      <c r="AV175" s="13" t="s">
        <v>76</v>
      </c>
      <c r="AW175" s="13" t="s">
        <v>33</v>
      </c>
      <c r="AX175" s="13" t="s">
        <v>72</v>
      </c>
      <c r="AY175" s="243" t="s">
        <v>136</v>
      </c>
    </row>
    <row r="176" s="14" customFormat="1">
      <c r="A176" s="14"/>
      <c r="B176" s="244"/>
      <c r="C176" s="245"/>
      <c r="D176" s="235" t="s">
        <v>147</v>
      </c>
      <c r="E176" s="246" t="s">
        <v>19</v>
      </c>
      <c r="F176" s="247" t="s">
        <v>198</v>
      </c>
      <c r="G176" s="245"/>
      <c r="H176" s="248">
        <v>5.9500000000000002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147</v>
      </c>
      <c r="AU176" s="254" t="s">
        <v>80</v>
      </c>
      <c r="AV176" s="14" t="s">
        <v>80</v>
      </c>
      <c r="AW176" s="14" t="s">
        <v>33</v>
      </c>
      <c r="AX176" s="14" t="s">
        <v>72</v>
      </c>
      <c r="AY176" s="254" t="s">
        <v>136</v>
      </c>
    </row>
    <row r="177" s="14" customFormat="1">
      <c r="A177" s="14"/>
      <c r="B177" s="244"/>
      <c r="C177" s="245"/>
      <c r="D177" s="235" t="s">
        <v>147</v>
      </c>
      <c r="E177" s="246" t="s">
        <v>19</v>
      </c>
      <c r="F177" s="247" t="s">
        <v>198</v>
      </c>
      <c r="G177" s="245"/>
      <c r="H177" s="248">
        <v>5.9500000000000002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147</v>
      </c>
      <c r="AU177" s="254" t="s">
        <v>80</v>
      </c>
      <c r="AV177" s="14" t="s">
        <v>80</v>
      </c>
      <c r="AW177" s="14" t="s">
        <v>33</v>
      </c>
      <c r="AX177" s="14" t="s">
        <v>72</v>
      </c>
      <c r="AY177" s="254" t="s">
        <v>136</v>
      </c>
    </row>
    <row r="178" s="16" customFormat="1">
      <c r="A178" s="16"/>
      <c r="B178" s="266"/>
      <c r="C178" s="267"/>
      <c r="D178" s="235" t="s">
        <v>147</v>
      </c>
      <c r="E178" s="268" t="s">
        <v>19</v>
      </c>
      <c r="F178" s="269" t="s">
        <v>167</v>
      </c>
      <c r="G178" s="267"/>
      <c r="H178" s="270">
        <v>11.9</v>
      </c>
      <c r="I178" s="271"/>
      <c r="J178" s="267"/>
      <c r="K178" s="267"/>
      <c r="L178" s="272"/>
      <c r="M178" s="273"/>
      <c r="N178" s="274"/>
      <c r="O178" s="274"/>
      <c r="P178" s="274"/>
      <c r="Q178" s="274"/>
      <c r="R178" s="274"/>
      <c r="S178" s="274"/>
      <c r="T178" s="275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6" t="s">
        <v>147</v>
      </c>
      <c r="AU178" s="276" t="s">
        <v>80</v>
      </c>
      <c r="AV178" s="16" t="s">
        <v>143</v>
      </c>
      <c r="AW178" s="16" t="s">
        <v>33</v>
      </c>
      <c r="AX178" s="16" t="s">
        <v>76</v>
      </c>
      <c r="AY178" s="276" t="s">
        <v>136</v>
      </c>
    </row>
    <row r="179" s="12" customFormat="1" ht="22.8" customHeight="1">
      <c r="A179" s="12"/>
      <c r="B179" s="199"/>
      <c r="C179" s="200"/>
      <c r="D179" s="201" t="s">
        <v>71</v>
      </c>
      <c r="E179" s="213" t="s">
        <v>178</v>
      </c>
      <c r="F179" s="213" t="s">
        <v>199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SUM(P180:P355)</f>
        <v>0</v>
      </c>
      <c r="Q179" s="207"/>
      <c r="R179" s="208">
        <f>SUM(R180:R355)</f>
        <v>13.392197934719999</v>
      </c>
      <c r="S179" s="207"/>
      <c r="T179" s="209">
        <f>SUM(T180:T355)</f>
        <v>0.0090000000000000011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76</v>
      </c>
      <c r="AT179" s="211" t="s">
        <v>71</v>
      </c>
      <c r="AU179" s="211" t="s">
        <v>76</v>
      </c>
      <c r="AY179" s="210" t="s">
        <v>136</v>
      </c>
      <c r="BK179" s="212">
        <f>SUM(BK180:BK355)</f>
        <v>0</v>
      </c>
    </row>
    <row r="180" s="2" customFormat="1" ht="24.15" customHeight="1">
      <c r="A180" s="41"/>
      <c r="B180" s="42"/>
      <c r="C180" s="215" t="s">
        <v>200</v>
      </c>
      <c r="D180" s="215" t="s">
        <v>138</v>
      </c>
      <c r="E180" s="216" t="s">
        <v>201</v>
      </c>
      <c r="F180" s="217" t="s">
        <v>202</v>
      </c>
      <c r="G180" s="218" t="s">
        <v>181</v>
      </c>
      <c r="H180" s="219">
        <v>177.12299999999999</v>
      </c>
      <c r="I180" s="220"/>
      <c r="J180" s="221">
        <f>ROUND(I180*H180,2)</f>
        <v>0</v>
      </c>
      <c r="K180" s="217" t="s">
        <v>142</v>
      </c>
      <c r="L180" s="47"/>
      <c r="M180" s="222" t="s">
        <v>19</v>
      </c>
      <c r="N180" s="223" t="s">
        <v>43</v>
      </c>
      <c r="O180" s="87"/>
      <c r="P180" s="224">
        <f>O180*H180</f>
        <v>0</v>
      </c>
      <c r="Q180" s="224">
        <v>0.0014</v>
      </c>
      <c r="R180" s="224">
        <f>Q180*H180</f>
        <v>0.24797219999999998</v>
      </c>
      <c r="S180" s="224">
        <v>0</v>
      </c>
      <c r="T180" s="225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26" t="s">
        <v>143</v>
      </c>
      <c r="AT180" s="226" t="s">
        <v>138</v>
      </c>
      <c r="AU180" s="226" t="s">
        <v>80</v>
      </c>
      <c r="AY180" s="20" t="s">
        <v>136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20" t="s">
        <v>76</v>
      </c>
      <c r="BK180" s="227">
        <f>ROUND(I180*H180,2)</f>
        <v>0</v>
      </c>
      <c r="BL180" s="20" t="s">
        <v>143</v>
      </c>
      <c r="BM180" s="226" t="s">
        <v>203</v>
      </c>
    </row>
    <row r="181" s="2" customFormat="1">
      <c r="A181" s="41"/>
      <c r="B181" s="42"/>
      <c r="C181" s="43"/>
      <c r="D181" s="228" t="s">
        <v>145</v>
      </c>
      <c r="E181" s="43"/>
      <c r="F181" s="229" t="s">
        <v>204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145</v>
      </c>
      <c r="AU181" s="20" t="s">
        <v>80</v>
      </c>
    </row>
    <row r="182" s="13" customFormat="1">
      <c r="A182" s="13"/>
      <c r="B182" s="233"/>
      <c r="C182" s="234"/>
      <c r="D182" s="235" t="s">
        <v>147</v>
      </c>
      <c r="E182" s="236" t="s">
        <v>19</v>
      </c>
      <c r="F182" s="237" t="s">
        <v>163</v>
      </c>
      <c r="G182" s="234"/>
      <c r="H182" s="236" t="s">
        <v>19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147</v>
      </c>
      <c r="AU182" s="243" t="s">
        <v>80</v>
      </c>
      <c r="AV182" s="13" t="s">
        <v>76</v>
      </c>
      <c r="AW182" s="13" t="s">
        <v>33</v>
      </c>
      <c r="AX182" s="13" t="s">
        <v>72</v>
      </c>
      <c r="AY182" s="243" t="s">
        <v>136</v>
      </c>
    </row>
    <row r="183" s="13" customFormat="1">
      <c r="A183" s="13"/>
      <c r="B183" s="233"/>
      <c r="C183" s="234"/>
      <c r="D183" s="235" t="s">
        <v>147</v>
      </c>
      <c r="E183" s="236" t="s">
        <v>19</v>
      </c>
      <c r="F183" s="237" t="s">
        <v>205</v>
      </c>
      <c r="G183" s="234"/>
      <c r="H183" s="236" t="s">
        <v>19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147</v>
      </c>
      <c r="AU183" s="243" t="s">
        <v>80</v>
      </c>
      <c r="AV183" s="13" t="s">
        <v>76</v>
      </c>
      <c r="AW183" s="13" t="s">
        <v>33</v>
      </c>
      <c r="AX183" s="13" t="s">
        <v>72</v>
      </c>
      <c r="AY183" s="243" t="s">
        <v>136</v>
      </c>
    </row>
    <row r="184" s="14" customFormat="1">
      <c r="A184" s="14"/>
      <c r="B184" s="244"/>
      <c r="C184" s="245"/>
      <c r="D184" s="235" t="s">
        <v>147</v>
      </c>
      <c r="E184" s="246" t="s">
        <v>19</v>
      </c>
      <c r="F184" s="247" t="s">
        <v>206</v>
      </c>
      <c r="G184" s="245"/>
      <c r="H184" s="248">
        <v>3.7999999999999998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147</v>
      </c>
      <c r="AU184" s="254" t="s">
        <v>80</v>
      </c>
      <c r="AV184" s="14" t="s">
        <v>80</v>
      </c>
      <c r="AW184" s="14" t="s">
        <v>33</v>
      </c>
      <c r="AX184" s="14" t="s">
        <v>72</v>
      </c>
      <c r="AY184" s="254" t="s">
        <v>136</v>
      </c>
    </row>
    <row r="185" s="14" customFormat="1">
      <c r="A185" s="14"/>
      <c r="B185" s="244"/>
      <c r="C185" s="245"/>
      <c r="D185" s="235" t="s">
        <v>147</v>
      </c>
      <c r="E185" s="246" t="s">
        <v>19</v>
      </c>
      <c r="F185" s="247" t="s">
        <v>207</v>
      </c>
      <c r="G185" s="245"/>
      <c r="H185" s="248">
        <v>7.4379999999999997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147</v>
      </c>
      <c r="AU185" s="254" t="s">
        <v>80</v>
      </c>
      <c r="AV185" s="14" t="s">
        <v>80</v>
      </c>
      <c r="AW185" s="14" t="s">
        <v>33</v>
      </c>
      <c r="AX185" s="14" t="s">
        <v>72</v>
      </c>
      <c r="AY185" s="254" t="s">
        <v>136</v>
      </c>
    </row>
    <row r="186" s="15" customFormat="1">
      <c r="A186" s="15"/>
      <c r="B186" s="255"/>
      <c r="C186" s="256"/>
      <c r="D186" s="235" t="s">
        <v>147</v>
      </c>
      <c r="E186" s="257" t="s">
        <v>19</v>
      </c>
      <c r="F186" s="258" t="s">
        <v>166</v>
      </c>
      <c r="G186" s="256"/>
      <c r="H186" s="259">
        <v>11.238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147</v>
      </c>
      <c r="AU186" s="265" t="s">
        <v>80</v>
      </c>
      <c r="AV186" s="15" t="s">
        <v>156</v>
      </c>
      <c r="AW186" s="15" t="s">
        <v>33</v>
      </c>
      <c r="AX186" s="15" t="s">
        <v>72</v>
      </c>
      <c r="AY186" s="265" t="s">
        <v>136</v>
      </c>
    </row>
    <row r="187" s="13" customFormat="1">
      <c r="A187" s="13"/>
      <c r="B187" s="233"/>
      <c r="C187" s="234"/>
      <c r="D187" s="235" t="s">
        <v>147</v>
      </c>
      <c r="E187" s="236" t="s">
        <v>19</v>
      </c>
      <c r="F187" s="237" t="s">
        <v>149</v>
      </c>
      <c r="G187" s="234"/>
      <c r="H187" s="236" t="s">
        <v>19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147</v>
      </c>
      <c r="AU187" s="243" t="s">
        <v>80</v>
      </c>
      <c r="AV187" s="13" t="s">
        <v>76</v>
      </c>
      <c r="AW187" s="13" t="s">
        <v>33</v>
      </c>
      <c r="AX187" s="13" t="s">
        <v>72</v>
      </c>
      <c r="AY187" s="243" t="s">
        <v>136</v>
      </c>
    </row>
    <row r="188" s="13" customFormat="1">
      <c r="A188" s="13"/>
      <c r="B188" s="233"/>
      <c r="C188" s="234"/>
      <c r="D188" s="235" t="s">
        <v>147</v>
      </c>
      <c r="E188" s="236" t="s">
        <v>19</v>
      </c>
      <c r="F188" s="237" t="s">
        <v>150</v>
      </c>
      <c r="G188" s="234"/>
      <c r="H188" s="236" t="s">
        <v>19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147</v>
      </c>
      <c r="AU188" s="243" t="s">
        <v>80</v>
      </c>
      <c r="AV188" s="13" t="s">
        <v>76</v>
      </c>
      <c r="AW188" s="13" t="s">
        <v>33</v>
      </c>
      <c r="AX188" s="13" t="s">
        <v>72</v>
      </c>
      <c r="AY188" s="243" t="s">
        <v>136</v>
      </c>
    </row>
    <row r="189" s="13" customFormat="1">
      <c r="A189" s="13"/>
      <c r="B189" s="233"/>
      <c r="C189" s="234"/>
      <c r="D189" s="235" t="s">
        <v>147</v>
      </c>
      <c r="E189" s="236" t="s">
        <v>19</v>
      </c>
      <c r="F189" s="237" t="s">
        <v>208</v>
      </c>
      <c r="G189" s="234"/>
      <c r="H189" s="236" t="s">
        <v>19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147</v>
      </c>
      <c r="AU189" s="243" t="s">
        <v>80</v>
      </c>
      <c r="AV189" s="13" t="s">
        <v>76</v>
      </c>
      <c r="AW189" s="13" t="s">
        <v>33</v>
      </c>
      <c r="AX189" s="13" t="s">
        <v>72</v>
      </c>
      <c r="AY189" s="243" t="s">
        <v>136</v>
      </c>
    </row>
    <row r="190" s="14" customFormat="1">
      <c r="A190" s="14"/>
      <c r="B190" s="244"/>
      <c r="C190" s="245"/>
      <c r="D190" s="235" t="s">
        <v>147</v>
      </c>
      <c r="E190" s="246" t="s">
        <v>19</v>
      </c>
      <c r="F190" s="247" t="s">
        <v>209</v>
      </c>
      <c r="G190" s="245"/>
      <c r="H190" s="248">
        <v>6.2300000000000004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147</v>
      </c>
      <c r="AU190" s="254" t="s">
        <v>80</v>
      </c>
      <c r="AV190" s="14" t="s">
        <v>80</v>
      </c>
      <c r="AW190" s="14" t="s">
        <v>33</v>
      </c>
      <c r="AX190" s="14" t="s">
        <v>72</v>
      </c>
      <c r="AY190" s="254" t="s">
        <v>136</v>
      </c>
    </row>
    <row r="191" s="14" customFormat="1">
      <c r="A191" s="14"/>
      <c r="B191" s="244"/>
      <c r="C191" s="245"/>
      <c r="D191" s="235" t="s">
        <v>147</v>
      </c>
      <c r="E191" s="246" t="s">
        <v>19</v>
      </c>
      <c r="F191" s="247" t="s">
        <v>210</v>
      </c>
      <c r="G191" s="245"/>
      <c r="H191" s="248">
        <v>21.300999999999998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147</v>
      </c>
      <c r="AU191" s="254" t="s">
        <v>80</v>
      </c>
      <c r="AV191" s="14" t="s">
        <v>80</v>
      </c>
      <c r="AW191" s="14" t="s">
        <v>33</v>
      </c>
      <c r="AX191" s="14" t="s">
        <v>72</v>
      </c>
      <c r="AY191" s="254" t="s">
        <v>136</v>
      </c>
    </row>
    <row r="192" s="14" customFormat="1">
      <c r="A192" s="14"/>
      <c r="B192" s="244"/>
      <c r="C192" s="245"/>
      <c r="D192" s="235" t="s">
        <v>147</v>
      </c>
      <c r="E192" s="246" t="s">
        <v>19</v>
      </c>
      <c r="F192" s="247" t="s">
        <v>211</v>
      </c>
      <c r="G192" s="245"/>
      <c r="H192" s="248">
        <v>-1.1819999999999999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147</v>
      </c>
      <c r="AU192" s="254" t="s">
        <v>80</v>
      </c>
      <c r="AV192" s="14" t="s">
        <v>80</v>
      </c>
      <c r="AW192" s="14" t="s">
        <v>33</v>
      </c>
      <c r="AX192" s="14" t="s">
        <v>72</v>
      </c>
      <c r="AY192" s="254" t="s">
        <v>136</v>
      </c>
    </row>
    <row r="193" s="14" customFormat="1">
      <c r="A193" s="14"/>
      <c r="B193" s="244"/>
      <c r="C193" s="245"/>
      <c r="D193" s="235" t="s">
        <v>147</v>
      </c>
      <c r="E193" s="246" t="s">
        <v>19</v>
      </c>
      <c r="F193" s="247" t="s">
        <v>212</v>
      </c>
      <c r="G193" s="245"/>
      <c r="H193" s="248">
        <v>-1.5760000000000001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147</v>
      </c>
      <c r="AU193" s="254" t="s">
        <v>80</v>
      </c>
      <c r="AV193" s="14" t="s">
        <v>80</v>
      </c>
      <c r="AW193" s="14" t="s">
        <v>33</v>
      </c>
      <c r="AX193" s="14" t="s">
        <v>72</v>
      </c>
      <c r="AY193" s="254" t="s">
        <v>136</v>
      </c>
    </row>
    <row r="194" s="14" customFormat="1">
      <c r="A194" s="14"/>
      <c r="B194" s="244"/>
      <c r="C194" s="245"/>
      <c r="D194" s="235" t="s">
        <v>147</v>
      </c>
      <c r="E194" s="246" t="s">
        <v>19</v>
      </c>
      <c r="F194" s="247" t="s">
        <v>213</v>
      </c>
      <c r="G194" s="245"/>
      <c r="H194" s="248">
        <v>5.3040000000000003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147</v>
      </c>
      <c r="AU194" s="254" t="s">
        <v>80</v>
      </c>
      <c r="AV194" s="14" t="s">
        <v>80</v>
      </c>
      <c r="AW194" s="14" t="s">
        <v>33</v>
      </c>
      <c r="AX194" s="14" t="s">
        <v>72</v>
      </c>
      <c r="AY194" s="254" t="s">
        <v>136</v>
      </c>
    </row>
    <row r="195" s="14" customFormat="1">
      <c r="A195" s="14"/>
      <c r="B195" s="244"/>
      <c r="C195" s="245"/>
      <c r="D195" s="235" t="s">
        <v>147</v>
      </c>
      <c r="E195" s="246" t="s">
        <v>19</v>
      </c>
      <c r="F195" s="247" t="s">
        <v>214</v>
      </c>
      <c r="G195" s="245"/>
      <c r="H195" s="248">
        <v>4.6799999999999997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147</v>
      </c>
      <c r="AU195" s="254" t="s">
        <v>80</v>
      </c>
      <c r="AV195" s="14" t="s">
        <v>80</v>
      </c>
      <c r="AW195" s="14" t="s">
        <v>33</v>
      </c>
      <c r="AX195" s="14" t="s">
        <v>72</v>
      </c>
      <c r="AY195" s="254" t="s">
        <v>136</v>
      </c>
    </row>
    <row r="196" s="14" customFormat="1">
      <c r="A196" s="14"/>
      <c r="B196" s="244"/>
      <c r="C196" s="245"/>
      <c r="D196" s="235" t="s">
        <v>147</v>
      </c>
      <c r="E196" s="246" t="s">
        <v>19</v>
      </c>
      <c r="F196" s="247" t="s">
        <v>215</v>
      </c>
      <c r="G196" s="245"/>
      <c r="H196" s="248">
        <v>4.524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147</v>
      </c>
      <c r="AU196" s="254" t="s">
        <v>80</v>
      </c>
      <c r="AV196" s="14" t="s">
        <v>80</v>
      </c>
      <c r="AW196" s="14" t="s">
        <v>33</v>
      </c>
      <c r="AX196" s="14" t="s">
        <v>72</v>
      </c>
      <c r="AY196" s="254" t="s">
        <v>136</v>
      </c>
    </row>
    <row r="197" s="13" customFormat="1">
      <c r="A197" s="13"/>
      <c r="B197" s="233"/>
      <c r="C197" s="234"/>
      <c r="D197" s="235" t="s">
        <v>147</v>
      </c>
      <c r="E197" s="236" t="s">
        <v>19</v>
      </c>
      <c r="F197" s="237" t="s">
        <v>216</v>
      </c>
      <c r="G197" s="234"/>
      <c r="H197" s="236" t="s">
        <v>19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147</v>
      </c>
      <c r="AU197" s="243" t="s">
        <v>80</v>
      </c>
      <c r="AV197" s="13" t="s">
        <v>76</v>
      </c>
      <c r="AW197" s="13" t="s">
        <v>33</v>
      </c>
      <c r="AX197" s="13" t="s">
        <v>72</v>
      </c>
      <c r="AY197" s="243" t="s">
        <v>136</v>
      </c>
    </row>
    <row r="198" s="14" customFormat="1">
      <c r="A198" s="14"/>
      <c r="B198" s="244"/>
      <c r="C198" s="245"/>
      <c r="D198" s="235" t="s">
        <v>147</v>
      </c>
      <c r="E198" s="246" t="s">
        <v>19</v>
      </c>
      <c r="F198" s="247" t="s">
        <v>217</v>
      </c>
      <c r="G198" s="245"/>
      <c r="H198" s="248">
        <v>50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147</v>
      </c>
      <c r="AU198" s="254" t="s">
        <v>80</v>
      </c>
      <c r="AV198" s="14" t="s">
        <v>80</v>
      </c>
      <c r="AW198" s="14" t="s">
        <v>33</v>
      </c>
      <c r="AX198" s="14" t="s">
        <v>72</v>
      </c>
      <c r="AY198" s="254" t="s">
        <v>136</v>
      </c>
    </row>
    <row r="199" s="13" customFormat="1">
      <c r="A199" s="13"/>
      <c r="B199" s="233"/>
      <c r="C199" s="234"/>
      <c r="D199" s="235" t="s">
        <v>147</v>
      </c>
      <c r="E199" s="236" t="s">
        <v>19</v>
      </c>
      <c r="F199" s="237" t="s">
        <v>165</v>
      </c>
      <c r="G199" s="234"/>
      <c r="H199" s="236" t="s">
        <v>19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147</v>
      </c>
      <c r="AU199" s="243" t="s">
        <v>80</v>
      </c>
      <c r="AV199" s="13" t="s">
        <v>76</v>
      </c>
      <c r="AW199" s="13" t="s">
        <v>33</v>
      </c>
      <c r="AX199" s="13" t="s">
        <v>72</v>
      </c>
      <c r="AY199" s="243" t="s">
        <v>136</v>
      </c>
    </row>
    <row r="200" s="13" customFormat="1">
      <c r="A200" s="13"/>
      <c r="B200" s="233"/>
      <c r="C200" s="234"/>
      <c r="D200" s="235" t="s">
        <v>147</v>
      </c>
      <c r="E200" s="236" t="s">
        <v>19</v>
      </c>
      <c r="F200" s="237" t="s">
        <v>218</v>
      </c>
      <c r="G200" s="234"/>
      <c r="H200" s="236" t="s">
        <v>19</v>
      </c>
      <c r="I200" s="238"/>
      <c r="J200" s="234"/>
      <c r="K200" s="234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147</v>
      </c>
      <c r="AU200" s="243" t="s">
        <v>80</v>
      </c>
      <c r="AV200" s="13" t="s">
        <v>76</v>
      </c>
      <c r="AW200" s="13" t="s">
        <v>33</v>
      </c>
      <c r="AX200" s="13" t="s">
        <v>72</v>
      </c>
      <c r="AY200" s="243" t="s">
        <v>136</v>
      </c>
    </row>
    <row r="201" s="14" customFormat="1">
      <c r="A201" s="14"/>
      <c r="B201" s="244"/>
      <c r="C201" s="245"/>
      <c r="D201" s="235" t="s">
        <v>147</v>
      </c>
      <c r="E201" s="246" t="s">
        <v>19</v>
      </c>
      <c r="F201" s="247" t="s">
        <v>219</v>
      </c>
      <c r="G201" s="245"/>
      <c r="H201" s="248">
        <v>7.4100000000000001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147</v>
      </c>
      <c r="AU201" s="254" t="s">
        <v>80</v>
      </c>
      <c r="AV201" s="14" t="s">
        <v>80</v>
      </c>
      <c r="AW201" s="14" t="s">
        <v>33</v>
      </c>
      <c r="AX201" s="14" t="s">
        <v>72</v>
      </c>
      <c r="AY201" s="254" t="s">
        <v>136</v>
      </c>
    </row>
    <row r="202" s="14" customFormat="1">
      <c r="A202" s="14"/>
      <c r="B202" s="244"/>
      <c r="C202" s="245"/>
      <c r="D202" s="235" t="s">
        <v>147</v>
      </c>
      <c r="E202" s="246" t="s">
        <v>19</v>
      </c>
      <c r="F202" s="247" t="s">
        <v>220</v>
      </c>
      <c r="G202" s="245"/>
      <c r="H202" s="248">
        <v>6.1429999999999998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147</v>
      </c>
      <c r="AU202" s="254" t="s">
        <v>80</v>
      </c>
      <c r="AV202" s="14" t="s">
        <v>80</v>
      </c>
      <c r="AW202" s="14" t="s">
        <v>33</v>
      </c>
      <c r="AX202" s="14" t="s">
        <v>72</v>
      </c>
      <c r="AY202" s="254" t="s">
        <v>136</v>
      </c>
    </row>
    <row r="203" s="14" customFormat="1">
      <c r="A203" s="14"/>
      <c r="B203" s="244"/>
      <c r="C203" s="245"/>
      <c r="D203" s="235" t="s">
        <v>147</v>
      </c>
      <c r="E203" s="246" t="s">
        <v>19</v>
      </c>
      <c r="F203" s="247" t="s">
        <v>210</v>
      </c>
      <c r="G203" s="245"/>
      <c r="H203" s="248">
        <v>21.300999999999998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4" t="s">
        <v>147</v>
      </c>
      <c r="AU203" s="254" t="s">
        <v>80</v>
      </c>
      <c r="AV203" s="14" t="s">
        <v>80</v>
      </c>
      <c r="AW203" s="14" t="s">
        <v>33</v>
      </c>
      <c r="AX203" s="14" t="s">
        <v>72</v>
      </c>
      <c r="AY203" s="254" t="s">
        <v>136</v>
      </c>
    </row>
    <row r="204" s="14" customFormat="1">
      <c r="A204" s="14"/>
      <c r="B204" s="244"/>
      <c r="C204" s="245"/>
      <c r="D204" s="235" t="s">
        <v>147</v>
      </c>
      <c r="E204" s="246" t="s">
        <v>19</v>
      </c>
      <c r="F204" s="247" t="s">
        <v>211</v>
      </c>
      <c r="G204" s="245"/>
      <c r="H204" s="248">
        <v>-1.1819999999999999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147</v>
      </c>
      <c r="AU204" s="254" t="s">
        <v>80</v>
      </c>
      <c r="AV204" s="14" t="s">
        <v>80</v>
      </c>
      <c r="AW204" s="14" t="s">
        <v>33</v>
      </c>
      <c r="AX204" s="14" t="s">
        <v>72</v>
      </c>
      <c r="AY204" s="254" t="s">
        <v>136</v>
      </c>
    </row>
    <row r="205" s="14" customFormat="1">
      <c r="A205" s="14"/>
      <c r="B205" s="244"/>
      <c r="C205" s="245"/>
      <c r="D205" s="235" t="s">
        <v>147</v>
      </c>
      <c r="E205" s="246" t="s">
        <v>19</v>
      </c>
      <c r="F205" s="247" t="s">
        <v>212</v>
      </c>
      <c r="G205" s="245"/>
      <c r="H205" s="248">
        <v>-1.5760000000000001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147</v>
      </c>
      <c r="AU205" s="254" t="s">
        <v>80</v>
      </c>
      <c r="AV205" s="14" t="s">
        <v>80</v>
      </c>
      <c r="AW205" s="14" t="s">
        <v>33</v>
      </c>
      <c r="AX205" s="14" t="s">
        <v>72</v>
      </c>
      <c r="AY205" s="254" t="s">
        <v>136</v>
      </c>
    </row>
    <row r="206" s="14" customFormat="1">
      <c r="A206" s="14"/>
      <c r="B206" s="244"/>
      <c r="C206" s="245"/>
      <c r="D206" s="235" t="s">
        <v>147</v>
      </c>
      <c r="E206" s="246" t="s">
        <v>19</v>
      </c>
      <c r="F206" s="247" t="s">
        <v>213</v>
      </c>
      <c r="G206" s="245"/>
      <c r="H206" s="248">
        <v>5.3040000000000003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147</v>
      </c>
      <c r="AU206" s="254" t="s">
        <v>80</v>
      </c>
      <c r="AV206" s="14" t="s">
        <v>80</v>
      </c>
      <c r="AW206" s="14" t="s">
        <v>33</v>
      </c>
      <c r="AX206" s="14" t="s">
        <v>72</v>
      </c>
      <c r="AY206" s="254" t="s">
        <v>136</v>
      </c>
    </row>
    <row r="207" s="14" customFormat="1">
      <c r="A207" s="14"/>
      <c r="B207" s="244"/>
      <c r="C207" s="245"/>
      <c r="D207" s="235" t="s">
        <v>147</v>
      </c>
      <c r="E207" s="246" t="s">
        <v>19</v>
      </c>
      <c r="F207" s="247" t="s">
        <v>214</v>
      </c>
      <c r="G207" s="245"/>
      <c r="H207" s="248">
        <v>4.6799999999999997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147</v>
      </c>
      <c r="AU207" s="254" t="s">
        <v>80</v>
      </c>
      <c r="AV207" s="14" t="s">
        <v>80</v>
      </c>
      <c r="AW207" s="14" t="s">
        <v>33</v>
      </c>
      <c r="AX207" s="14" t="s">
        <v>72</v>
      </c>
      <c r="AY207" s="254" t="s">
        <v>136</v>
      </c>
    </row>
    <row r="208" s="14" customFormat="1">
      <c r="A208" s="14"/>
      <c r="B208" s="244"/>
      <c r="C208" s="245"/>
      <c r="D208" s="235" t="s">
        <v>147</v>
      </c>
      <c r="E208" s="246" t="s">
        <v>19</v>
      </c>
      <c r="F208" s="247" t="s">
        <v>215</v>
      </c>
      <c r="G208" s="245"/>
      <c r="H208" s="248">
        <v>4.524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147</v>
      </c>
      <c r="AU208" s="254" t="s">
        <v>80</v>
      </c>
      <c r="AV208" s="14" t="s">
        <v>80</v>
      </c>
      <c r="AW208" s="14" t="s">
        <v>33</v>
      </c>
      <c r="AX208" s="14" t="s">
        <v>72</v>
      </c>
      <c r="AY208" s="254" t="s">
        <v>136</v>
      </c>
    </row>
    <row r="209" s="13" customFormat="1">
      <c r="A209" s="13"/>
      <c r="B209" s="233"/>
      <c r="C209" s="234"/>
      <c r="D209" s="235" t="s">
        <v>147</v>
      </c>
      <c r="E209" s="236" t="s">
        <v>19</v>
      </c>
      <c r="F209" s="237" t="s">
        <v>221</v>
      </c>
      <c r="G209" s="234"/>
      <c r="H209" s="236" t="s">
        <v>19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147</v>
      </c>
      <c r="AU209" s="243" t="s">
        <v>80</v>
      </c>
      <c r="AV209" s="13" t="s">
        <v>76</v>
      </c>
      <c r="AW209" s="13" t="s">
        <v>33</v>
      </c>
      <c r="AX209" s="13" t="s">
        <v>72</v>
      </c>
      <c r="AY209" s="243" t="s">
        <v>136</v>
      </c>
    </row>
    <row r="210" s="14" customFormat="1">
      <c r="A210" s="14"/>
      <c r="B210" s="244"/>
      <c r="C210" s="245"/>
      <c r="D210" s="235" t="s">
        <v>147</v>
      </c>
      <c r="E210" s="246" t="s">
        <v>19</v>
      </c>
      <c r="F210" s="247" t="s">
        <v>222</v>
      </c>
      <c r="G210" s="245"/>
      <c r="H210" s="248">
        <v>30</v>
      </c>
      <c r="I210" s="249"/>
      <c r="J210" s="245"/>
      <c r="K210" s="245"/>
      <c r="L210" s="250"/>
      <c r="M210" s="251"/>
      <c r="N210" s="252"/>
      <c r="O210" s="252"/>
      <c r="P210" s="252"/>
      <c r="Q210" s="252"/>
      <c r="R210" s="252"/>
      <c r="S210" s="252"/>
      <c r="T210" s="25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4" t="s">
        <v>147</v>
      </c>
      <c r="AU210" s="254" t="s">
        <v>80</v>
      </c>
      <c r="AV210" s="14" t="s">
        <v>80</v>
      </c>
      <c r="AW210" s="14" t="s">
        <v>33</v>
      </c>
      <c r="AX210" s="14" t="s">
        <v>72</v>
      </c>
      <c r="AY210" s="254" t="s">
        <v>136</v>
      </c>
    </row>
    <row r="211" s="15" customFormat="1">
      <c r="A211" s="15"/>
      <c r="B211" s="255"/>
      <c r="C211" s="256"/>
      <c r="D211" s="235" t="s">
        <v>147</v>
      </c>
      <c r="E211" s="257" t="s">
        <v>19</v>
      </c>
      <c r="F211" s="258" t="s">
        <v>166</v>
      </c>
      <c r="G211" s="256"/>
      <c r="H211" s="259">
        <v>165.88500000000002</v>
      </c>
      <c r="I211" s="260"/>
      <c r="J211" s="256"/>
      <c r="K211" s="256"/>
      <c r="L211" s="261"/>
      <c r="M211" s="262"/>
      <c r="N211" s="263"/>
      <c r="O211" s="263"/>
      <c r="P211" s="263"/>
      <c r="Q211" s="263"/>
      <c r="R211" s="263"/>
      <c r="S211" s="263"/>
      <c r="T211" s="26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5" t="s">
        <v>147</v>
      </c>
      <c r="AU211" s="265" t="s">
        <v>80</v>
      </c>
      <c r="AV211" s="15" t="s">
        <v>156</v>
      </c>
      <c r="AW211" s="15" t="s">
        <v>33</v>
      </c>
      <c r="AX211" s="15" t="s">
        <v>72</v>
      </c>
      <c r="AY211" s="265" t="s">
        <v>136</v>
      </c>
    </row>
    <row r="212" s="16" customFormat="1">
      <c r="A212" s="16"/>
      <c r="B212" s="266"/>
      <c r="C212" s="267"/>
      <c r="D212" s="235" t="s">
        <v>147</v>
      </c>
      <c r="E212" s="268" t="s">
        <v>19</v>
      </c>
      <c r="F212" s="269" t="s">
        <v>167</v>
      </c>
      <c r="G212" s="267"/>
      <c r="H212" s="270">
        <v>177.12300000000002</v>
      </c>
      <c r="I212" s="271"/>
      <c r="J212" s="267"/>
      <c r="K212" s="267"/>
      <c r="L212" s="272"/>
      <c r="M212" s="273"/>
      <c r="N212" s="274"/>
      <c r="O212" s="274"/>
      <c r="P212" s="274"/>
      <c r="Q212" s="274"/>
      <c r="R212" s="274"/>
      <c r="S212" s="274"/>
      <c r="T212" s="275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6" t="s">
        <v>147</v>
      </c>
      <c r="AU212" s="276" t="s">
        <v>80</v>
      </c>
      <c r="AV212" s="16" t="s">
        <v>143</v>
      </c>
      <c r="AW212" s="16" t="s">
        <v>33</v>
      </c>
      <c r="AX212" s="16" t="s">
        <v>76</v>
      </c>
      <c r="AY212" s="276" t="s">
        <v>136</v>
      </c>
    </row>
    <row r="213" s="2" customFormat="1" ht="24.15" customHeight="1">
      <c r="A213" s="41"/>
      <c r="B213" s="42"/>
      <c r="C213" s="215" t="s">
        <v>223</v>
      </c>
      <c r="D213" s="215" t="s">
        <v>138</v>
      </c>
      <c r="E213" s="216" t="s">
        <v>224</v>
      </c>
      <c r="F213" s="217" t="s">
        <v>225</v>
      </c>
      <c r="G213" s="218" t="s">
        <v>181</v>
      </c>
      <c r="H213" s="219">
        <v>20.689</v>
      </c>
      <c r="I213" s="220"/>
      <c r="J213" s="221">
        <f>ROUND(I213*H213,2)</f>
        <v>0</v>
      </c>
      <c r="K213" s="217" t="s">
        <v>142</v>
      </c>
      <c r="L213" s="47"/>
      <c r="M213" s="222" t="s">
        <v>19</v>
      </c>
      <c r="N213" s="223" t="s">
        <v>43</v>
      </c>
      <c r="O213" s="87"/>
      <c r="P213" s="224">
        <f>O213*H213</f>
        <v>0</v>
      </c>
      <c r="Q213" s="224">
        <v>0.0043839999999999999</v>
      </c>
      <c r="R213" s="224">
        <f>Q213*H213</f>
        <v>0.090700575999999991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143</v>
      </c>
      <c r="AT213" s="226" t="s">
        <v>138</v>
      </c>
      <c r="AU213" s="226" t="s">
        <v>80</v>
      </c>
      <c r="AY213" s="20" t="s">
        <v>136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76</v>
      </c>
      <c r="BK213" s="227">
        <f>ROUND(I213*H213,2)</f>
        <v>0</v>
      </c>
      <c r="BL213" s="20" t="s">
        <v>143</v>
      </c>
      <c r="BM213" s="226" t="s">
        <v>226</v>
      </c>
    </row>
    <row r="214" s="2" customFormat="1">
      <c r="A214" s="41"/>
      <c r="B214" s="42"/>
      <c r="C214" s="43"/>
      <c r="D214" s="228" t="s">
        <v>145</v>
      </c>
      <c r="E214" s="43"/>
      <c r="F214" s="229" t="s">
        <v>227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145</v>
      </c>
      <c r="AU214" s="20" t="s">
        <v>80</v>
      </c>
    </row>
    <row r="215" s="13" customFormat="1">
      <c r="A215" s="13"/>
      <c r="B215" s="233"/>
      <c r="C215" s="234"/>
      <c r="D215" s="235" t="s">
        <v>147</v>
      </c>
      <c r="E215" s="236" t="s">
        <v>19</v>
      </c>
      <c r="F215" s="237" t="s">
        <v>163</v>
      </c>
      <c r="G215" s="234"/>
      <c r="H215" s="236" t="s">
        <v>19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3" t="s">
        <v>147</v>
      </c>
      <c r="AU215" s="243" t="s">
        <v>80</v>
      </c>
      <c r="AV215" s="13" t="s">
        <v>76</v>
      </c>
      <c r="AW215" s="13" t="s">
        <v>33</v>
      </c>
      <c r="AX215" s="13" t="s">
        <v>72</v>
      </c>
      <c r="AY215" s="243" t="s">
        <v>136</v>
      </c>
    </row>
    <row r="216" s="13" customFormat="1">
      <c r="A216" s="13"/>
      <c r="B216" s="233"/>
      <c r="C216" s="234"/>
      <c r="D216" s="235" t="s">
        <v>147</v>
      </c>
      <c r="E216" s="236" t="s">
        <v>19</v>
      </c>
      <c r="F216" s="237" t="s">
        <v>228</v>
      </c>
      <c r="G216" s="234"/>
      <c r="H216" s="236" t="s">
        <v>19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147</v>
      </c>
      <c r="AU216" s="243" t="s">
        <v>80</v>
      </c>
      <c r="AV216" s="13" t="s">
        <v>76</v>
      </c>
      <c r="AW216" s="13" t="s">
        <v>33</v>
      </c>
      <c r="AX216" s="13" t="s">
        <v>72</v>
      </c>
      <c r="AY216" s="243" t="s">
        <v>136</v>
      </c>
    </row>
    <row r="217" s="14" customFormat="1">
      <c r="A217" s="14"/>
      <c r="B217" s="244"/>
      <c r="C217" s="245"/>
      <c r="D217" s="235" t="s">
        <v>147</v>
      </c>
      <c r="E217" s="246" t="s">
        <v>19</v>
      </c>
      <c r="F217" s="247" t="s">
        <v>229</v>
      </c>
      <c r="G217" s="245"/>
      <c r="H217" s="248">
        <v>4.9400000000000004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147</v>
      </c>
      <c r="AU217" s="254" t="s">
        <v>80</v>
      </c>
      <c r="AV217" s="14" t="s">
        <v>80</v>
      </c>
      <c r="AW217" s="14" t="s">
        <v>33</v>
      </c>
      <c r="AX217" s="14" t="s">
        <v>72</v>
      </c>
      <c r="AY217" s="254" t="s">
        <v>136</v>
      </c>
    </row>
    <row r="218" s="14" customFormat="1">
      <c r="A218" s="14"/>
      <c r="B218" s="244"/>
      <c r="C218" s="245"/>
      <c r="D218" s="235" t="s">
        <v>147</v>
      </c>
      <c r="E218" s="246" t="s">
        <v>19</v>
      </c>
      <c r="F218" s="247" t="s">
        <v>230</v>
      </c>
      <c r="G218" s="245"/>
      <c r="H218" s="248">
        <v>9.6690000000000005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147</v>
      </c>
      <c r="AU218" s="254" t="s">
        <v>80</v>
      </c>
      <c r="AV218" s="14" t="s">
        <v>80</v>
      </c>
      <c r="AW218" s="14" t="s">
        <v>33</v>
      </c>
      <c r="AX218" s="14" t="s">
        <v>72</v>
      </c>
      <c r="AY218" s="254" t="s">
        <v>136</v>
      </c>
    </row>
    <row r="219" s="14" customFormat="1">
      <c r="A219" s="14"/>
      <c r="B219" s="244"/>
      <c r="C219" s="245"/>
      <c r="D219" s="235" t="s">
        <v>147</v>
      </c>
      <c r="E219" s="246" t="s">
        <v>19</v>
      </c>
      <c r="F219" s="247" t="s">
        <v>231</v>
      </c>
      <c r="G219" s="245"/>
      <c r="H219" s="248">
        <v>1.0800000000000001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147</v>
      </c>
      <c r="AU219" s="254" t="s">
        <v>80</v>
      </c>
      <c r="AV219" s="14" t="s">
        <v>80</v>
      </c>
      <c r="AW219" s="14" t="s">
        <v>33</v>
      </c>
      <c r="AX219" s="14" t="s">
        <v>72</v>
      </c>
      <c r="AY219" s="254" t="s">
        <v>136</v>
      </c>
    </row>
    <row r="220" s="14" customFormat="1">
      <c r="A220" s="14"/>
      <c r="B220" s="244"/>
      <c r="C220" s="245"/>
      <c r="D220" s="235" t="s">
        <v>147</v>
      </c>
      <c r="E220" s="246" t="s">
        <v>19</v>
      </c>
      <c r="F220" s="247" t="s">
        <v>232</v>
      </c>
      <c r="G220" s="245"/>
      <c r="H220" s="248">
        <v>5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147</v>
      </c>
      <c r="AU220" s="254" t="s">
        <v>80</v>
      </c>
      <c r="AV220" s="14" t="s">
        <v>80</v>
      </c>
      <c r="AW220" s="14" t="s">
        <v>33</v>
      </c>
      <c r="AX220" s="14" t="s">
        <v>72</v>
      </c>
      <c r="AY220" s="254" t="s">
        <v>136</v>
      </c>
    </row>
    <row r="221" s="16" customFormat="1">
      <c r="A221" s="16"/>
      <c r="B221" s="266"/>
      <c r="C221" s="267"/>
      <c r="D221" s="235" t="s">
        <v>147</v>
      </c>
      <c r="E221" s="268" t="s">
        <v>19</v>
      </c>
      <c r="F221" s="269" t="s">
        <v>167</v>
      </c>
      <c r="G221" s="267"/>
      <c r="H221" s="270">
        <v>20.689</v>
      </c>
      <c r="I221" s="271"/>
      <c r="J221" s="267"/>
      <c r="K221" s="267"/>
      <c r="L221" s="272"/>
      <c r="M221" s="273"/>
      <c r="N221" s="274"/>
      <c r="O221" s="274"/>
      <c r="P221" s="274"/>
      <c r="Q221" s="274"/>
      <c r="R221" s="274"/>
      <c r="S221" s="274"/>
      <c r="T221" s="275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6" t="s">
        <v>147</v>
      </c>
      <c r="AU221" s="276" t="s">
        <v>80</v>
      </c>
      <c r="AV221" s="16" t="s">
        <v>143</v>
      </c>
      <c r="AW221" s="16" t="s">
        <v>33</v>
      </c>
      <c r="AX221" s="16" t="s">
        <v>76</v>
      </c>
      <c r="AY221" s="276" t="s">
        <v>136</v>
      </c>
    </row>
    <row r="222" s="2" customFormat="1" ht="16.5" customHeight="1">
      <c r="A222" s="41"/>
      <c r="B222" s="42"/>
      <c r="C222" s="215" t="s">
        <v>233</v>
      </c>
      <c r="D222" s="215" t="s">
        <v>138</v>
      </c>
      <c r="E222" s="216" t="s">
        <v>234</v>
      </c>
      <c r="F222" s="217" t="s">
        <v>235</v>
      </c>
      <c r="G222" s="218" t="s">
        <v>181</v>
      </c>
      <c r="H222" s="219">
        <v>177.12299999999999</v>
      </c>
      <c r="I222" s="220"/>
      <c r="J222" s="221">
        <f>ROUND(I222*H222,2)</f>
        <v>0</v>
      </c>
      <c r="K222" s="217" t="s">
        <v>142</v>
      </c>
      <c r="L222" s="47"/>
      <c r="M222" s="222" t="s">
        <v>19</v>
      </c>
      <c r="N222" s="223" t="s">
        <v>43</v>
      </c>
      <c r="O222" s="87"/>
      <c r="P222" s="224">
        <f>O222*H222</f>
        <v>0</v>
      </c>
      <c r="Q222" s="224">
        <v>0.0040000000000000001</v>
      </c>
      <c r="R222" s="224">
        <f>Q222*H222</f>
        <v>0.70849200000000001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143</v>
      </c>
      <c r="AT222" s="226" t="s">
        <v>138</v>
      </c>
      <c r="AU222" s="226" t="s">
        <v>80</v>
      </c>
      <c r="AY222" s="20" t="s">
        <v>136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76</v>
      </c>
      <c r="BK222" s="227">
        <f>ROUND(I222*H222,2)</f>
        <v>0</v>
      </c>
      <c r="BL222" s="20" t="s">
        <v>143</v>
      </c>
      <c r="BM222" s="226" t="s">
        <v>236</v>
      </c>
    </row>
    <row r="223" s="2" customFormat="1">
      <c r="A223" s="41"/>
      <c r="B223" s="42"/>
      <c r="C223" s="43"/>
      <c r="D223" s="228" t="s">
        <v>145</v>
      </c>
      <c r="E223" s="43"/>
      <c r="F223" s="229" t="s">
        <v>237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145</v>
      </c>
      <c r="AU223" s="20" t="s">
        <v>80</v>
      </c>
    </row>
    <row r="224" s="13" customFormat="1">
      <c r="A224" s="13"/>
      <c r="B224" s="233"/>
      <c r="C224" s="234"/>
      <c r="D224" s="235" t="s">
        <v>147</v>
      </c>
      <c r="E224" s="236" t="s">
        <v>19</v>
      </c>
      <c r="F224" s="237" t="s">
        <v>163</v>
      </c>
      <c r="G224" s="234"/>
      <c r="H224" s="236" t="s">
        <v>19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147</v>
      </c>
      <c r="AU224" s="243" t="s">
        <v>80</v>
      </c>
      <c r="AV224" s="13" t="s">
        <v>76</v>
      </c>
      <c r="AW224" s="13" t="s">
        <v>33</v>
      </c>
      <c r="AX224" s="13" t="s">
        <v>72</v>
      </c>
      <c r="AY224" s="243" t="s">
        <v>136</v>
      </c>
    </row>
    <row r="225" s="13" customFormat="1">
      <c r="A225" s="13"/>
      <c r="B225" s="233"/>
      <c r="C225" s="234"/>
      <c r="D225" s="235" t="s">
        <v>147</v>
      </c>
      <c r="E225" s="236" t="s">
        <v>19</v>
      </c>
      <c r="F225" s="237" t="s">
        <v>205</v>
      </c>
      <c r="G225" s="234"/>
      <c r="H225" s="236" t="s">
        <v>19</v>
      </c>
      <c r="I225" s="238"/>
      <c r="J225" s="234"/>
      <c r="K225" s="234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147</v>
      </c>
      <c r="AU225" s="243" t="s">
        <v>80</v>
      </c>
      <c r="AV225" s="13" t="s">
        <v>76</v>
      </c>
      <c r="AW225" s="13" t="s">
        <v>33</v>
      </c>
      <c r="AX225" s="13" t="s">
        <v>72</v>
      </c>
      <c r="AY225" s="243" t="s">
        <v>136</v>
      </c>
    </row>
    <row r="226" s="14" customFormat="1">
      <c r="A226" s="14"/>
      <c r="B226" s="244"/>
      <c r="C226" s="245"/>
      <c r="D226" s="235" t="s">
        <v>147</v>
      </c>
      <c r="E226" s="246" t="s">
        <v>19</v>
      </c>
      <c r="F226" s="247" t="s">
        <v>206</v>
      </c>
      <c r="G226" s="245"/>
      <c r="H226" s="248">
        <v>3.7999999999999998</v>
      </c>
      <c r="I226" s="249"/>
      <c r="J226" s="245"/>
      <c r="K226" s="245"/>
      <c r="L226" s="250"/>
      <c r="M226" s="251"/>
      <c r="N226" s="252"/>
      <c r="O226" s="252"/>
      <c r="P226" s="252"/>
      <c r="Q226" s="252"/>
      <c r="R226" s="252"/>
      <c r="S226" s="252"/>
      <c r="T226" s="25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4" t="s">
        <v>147</v>
      </c>
      <c r="AU226" s="254" t="s">
        <v>80</v>
      </c>
      <c r="AV226" s="14" t="s">
        <v>80</v>
      </c>
      <c r="AW226" s="14" t="s">
        <v>33</v>
      </c>
      <c r="AX226" s="14" t="s">
        <v>72</v>
      </c>
      <c r="AY226" s="254" t="s">
        <v>136</v>
      </c>
    </row>
    <row r="227" s="14" customFormat="1">
      <c r="A227" s="14"/>
      <c r="B227" s="244"/>
      <c r="C227" s="245"/>
      <c r="D227" s="235" t="s">
        <v>147</v>
      </c>
      <c r="E227" s="246" t="s">
        <v>19</v>
      </c>
      <c r="F227" s="247" t="s">
        <v>207</v>
      </c>
      <c r="G227" s="245"/>
      <c r="H227" s="248">
        <v>7.4379999999999997</v>
      </c>
      <c r="I227" s="249"/>
      <c r="J227" s="245"/>
      <c r="K227" s="245"/>
      <c r="L227" s="250"/>
      <c r="M227" s="251"/>
      <c r="N227" s="252"/>
      <c r="O227" s="252"/>
      <c r="P227" s="252"/>
      <c r="Q227" s="252"/>
      <c r="R227" s="252"/>
      <c r="S227" s="252"/>
      <c r="T227" s="25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4" t="s">
        <v>147</v>
      </c>
      <c r="AU227" s="254" t="s">
        <v>80</v>
      </c>
      <c r="AV227" s="14" t="s">
        <v>80</v>
      </c>
      <c r="AW227" s="14" t="s">
        <v>33</v>
      </c>
      <c r="AX227" s="14" t="s">
        <v>72</v>
      </c>
      <c r="AY227" s="254" t="s">
        <v>136</v>
      </c>
    </row>
    <row r="228" s="15" customFormat="1">
      <c r="A228" s="15"/>
      <c r="B228" s="255"/>
      <c r="C228" s="256"/>
      <c r="D228" s="235" t="s">
        <v>147</v>
      </c>
      <c r="E228" s="257" t="s">
        <v>19</v>
      </c>
      <c r="F228" s="258" t="s">
        <v>166</v>
      </c>
      <c r="G228" s="256"/>
      <c r="H228" s="259">
        <v>11.238</v>
      </c>
      <c r="I228" s="260"/>
      <c r="J228" s="256"/>
      <c r="K228" s="256"/>
      <c r="L228" s="261"/>
      <c r="M228" s="262"/>
      <c r="N228" s="263"/>
      <c r="O228" s="263"/>
      <c r="P228" s="263"/>
      <c r="Q228" s="263"/>
      <c r="R228" s="263"/>
      <c r="S228" s="263"/>
      <c r="T228" s="26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5" t="s">
        <v>147</v>
      </c>
      <c r="AU228" s="265" t="s">
        <v>80</v>
      </c>
      <c r="AV228" s="15" t="s">
        <v>156</v>
      </c>
      <c r="AW228" s="15" t="s">
        <v>33</v>
      </c>
      <c r="AX228" s="15" t="s">
        <v>72</v>
      </c>
      <c r="AY228" s="265" t="s">
        <v>136</v>
      </c>
    </row>
    <row r="229" s="13" customFormat="1">
      <c r="A229" s="13"/>
      <c r="B229" s="233"/>
      <c r="C229" s="234"/>
      <c r="D229" s="235" t="s">
        <v>147</v>
      </c>
      <c r="E229" s="236" t="s">
        <v>19</v>
      </c>
      <c r="F229" s="237" t="s">
        <v>149</v>
      </c>
      <c r="G229" s="234"/>
      <c r="H229" s="236" t="s">
        <v>19</v>
      </c>
      <c r="I229" s="238"/>
      <c r="J229" s="234"/>
      <c r="K229" s="234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147</v>
      </c>
      <c r="AU229" s="243" t="s">
        <v>80</v>
      </c>
      <c r="AV229" s="13" t="s">
        <v>76</v>
      </c>
      <c r="AW229" s="13" t="s">
        <v>33</v>
      </c>
      <c r="AX229" s="13" t="s">
        <v>72</v>
      </c>
      <c r="AY229" s="243" t="s">
        <v>136</v>
      </c>
    </row>
    <row r="230" s="13" customFormat="1">
      <c r="A230" s="13"/>
      <c r="B230" s="233"/>
      <c r="C230" s="234"/>
      <c r="D230" s="235" t="s">
        <v>147</v>
      </c>
      <c r="E230" s="236" t="s">
        <v>19</v>
      </c>
      <c r="F230" s="237" t="s">
        <v>150</v>
      </c>
      <c r="G230" s="234"/>
      <c r="H230" s="236" t="s">
        <v>19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147</v>
      </c>
      <c r="AU230" s="243" t="s">
        <v>80</v>
      </c>
      <c r="AV230" s="13" t="s">
        <v>76</v>
      </c>
      <c r="AW230" s="13" t="s">
        <v>33</v>
      </c>
      <c r="AX230" s="13" t="s">
        <v>72</v>
      </c>
      <c r="AY230" s="243" t="s">
        <v>136</v>
      </c>
    </row>
    <row r="231" s="13" customFormat="1">
      <c r="A231" s="13"/>
      <c r="B231" s="233"/>
      <c r="C231" s="234"/>
      <c r="D231" s="235" t="s">
        <v>147</v>
      </c>
      <c r="E231" s="236" t="s">
        <v>19</v>
      </c>
      <c r="F231" s="237" t="s">
        <v>208</v>
      </c>
      <c r="G231" s="234"/>
      <c r="H231" s="236" t="s">
        <v>19</v>
      </c>
      <c r="I231" s="238"/>
      <c r="J231" s="234"/>
      <c r="K231" s="234"/>
      <c r="L231" s="239"/>
      <c r="M231" s="240"/>
      <c r="N231" s="241"/>
      <c r="O231" s="241"/>
      <c r="P231" s="241"/>
      <c r="Q231" s="241"/>
      <c r="R231" s="241"/>
      <c r="S231" s="241"/>
      <c r="T231" s="24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3" t="s">
        <v>147</v>
      </c>
      <c r="AU231" s="243" t="s">
        <v>80</v>
      </c>
      <c r="AV231" s="13" t="s">
        <v>76</v>
      </c>
      <c r="AW231" s="13" t="s">
        <v>33</v>
      </c>
      <c r="AX231" s="13" t="s">
        <v>72</v>
      </c>
      <c r="AY231" s="243" t="s">
        <v>136</v>
      </c>
    </row>
    <row r="232" s="14" customFormat="1">
      <c r="A232" s="14"/>
      <c r="B232" s="244"/>
      <c r="C232" s="245"/>
      <c r="D232" s="235" t="s">
        <v>147</v>
      </c>
      <c r="E232" s="246" t="s">
        <v>19</v>
      </c>
      <c r="F232" s="247" t="s">
        <v>209</v>
      </c>
      <c r="G232" s="245"/>
      <c r="H232" s="248">
        <v>6.2300000000000004</v>
      </c>
      <c r="I232" s="249"/>
      <c r="J232" s="245"/>
      <c r="K232" s="245"/>
      <c r="L232" s="250"/>
      <c r="M232" s="251"/>
      <c r="N232" s="252"/>
      <c r="O232" s="252"/>
      <c r="P232" s="252"/>
      <c r="Q232" s="252"/>
      <c r="R232" s="252"/>
      <c r="S232" s="252"/>
      <c r="T232" s="253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4" t="s">
        <v>147</v>
      </c>
      <c r="AU232" s="254" t="s">
        <v>80</v>
      </c>
      <c r="AV232" s="14" t="s">
        <v>80</v>
      </c>
      <c r="AW232" s="14" t="s">
        <v>33</v>
      </c>
      <c r="AX232" s="14" t="s">
        <v>72</v>
      </c>
      <c r="AY232" s="254" t="s">
        <v>136</v>
      </c>
    </row>
    <row r="233" s="14" customFormat="1">
      <c r="A233" s="14"/>
      <c r="B233" s="244"/>
      <c r="C233" s="245"/>
      <c r="D233" s="235" t="s">
        <v>147</v>
      </c>
      <c r="E233" s="246" t="s">
        <v>19</v>
      </c>
      <c r="F233" s="247" t="s">
        <v>210</v>
      </c>
      <c r="G233" s="245"/>
      <c r="H233" s="248">
        <v>21.300999999999998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147</v>
      </c>
      <c r="AU233" s="254" t="s">
        <v>80</v>
      </c>
      <c r="AV233" s="14" t="s">
        <v>80</v>
      </c>
      <c r="AW233" s="14" t="s">
        <v>33</v>
      </c>
      <c r="AX233" s="14" t="s">
        <v>72</v>
      </c>
      <c r="AY233" s="254" t="s">
        <v>136</v>
      </c>
    </row>
    <row r="234" s="14" customFormat="1">
      <c r="A234" s="14"/>
      <c r="B234" s="244"/>
      <c r="C234" s="245"/>
      <c r="D234" s="235" t="s">
        <v>147</v>
      </c>
      <c r="E234" s="246" t="s">
        <v>19</v>
      </c>
      <c r="F234" s="247" t="s">
        <v>211</v>
      </c>
      <c r="G234" s="245"/>
      <c r="H234" s="248">
        <v>-1.1819999999999999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147</v>
      </c>
      <c r="AU234" s="254" t="s">
        <v>80</v>
      </c>
      <c r="AV234" s="14" t="s">
        <v>80</v>
      </c>
      <c r="AW234" s="14" t="s">
        <v>33</v>
      </c>
      <c r="AX234" s="14" t="s">
        <v>72</v>
      </c>
      <c r="AY234" s="254" t="s">
        <v>136</v>
      </c>
    </row>
    <row r="235" s="14" customFormat="1">
      <c r="A235" s="14"/>
      <c r="B235" s="244"/>
      <c r="C235" s="245"/>
      <c r="D235" s="235" t="s">
        <v>147</v>
      </c>
      <c r="E235" s="246" t="s">
        <v>19</v>
      </c>
      <c r="F235" s="247" t="s">
        <v>212</v>
      </c>
      <c r="G235" s="245"/>
      <c r="H235" s="248">
        <v>-1.5760000000000001</v>
      </c>
      <c r="I235" s="249"/>
      <c r="J235" s="245"/>
      <c r="K235" s="245"/>
      <c r="L235" s="250"/>
      <c r="M235" s="251"/>
      <c r="N235" s="252"/>
      <c r="O235" s="252"/>
      <c r="P235" s="252"/>
      <c r="Q235" s="252"/>
      <c r="R235" s="252"/>
      <c r="S235" s="252"/>
      <c r="T235" s="25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4" t="s">
        <v>147</v>
      </c>
      <c r="AU235" s="254" t="s">
        <v>80</v>
      </c>
      <c r="AV235" s="14" t="s">
        <v>80</v>
      </c>
      <c r="AW235" s="14" t="s">
        <v>33</v>
      </c>
      <c r="AX235" s="14" t="s">
        <v>72</v>
      </c>
      <c r="AY235" s="254" t="s">
        <v>136</v>
      </c>
    </row>
    <row r="236" s="14" customFormat="1">
      <c r="A236" s="14"/>
      <c r="B236" s="244"/>
      <c r="C236" s="245"/>
      <c r="D236" s="235" t="s">
        <v>147</v>
      </c>
      <c r="E236" s="246" t="s">
        <v>19</v>
      </c>
      <c r="F236" s="247" t="s">
        <v>213</v>
      </c>
      <c r="G236" s="245"/>
      <c r="H236" s="248">
        <v>5.3040000000000003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147</v>
      </c>
      <c r="AU236" s="254" t="s">
        <v>80</v>
      </c>
      <c r="AV236" s="14" t="s">
        <v>80</v>
      </c>
      <c r="AW236" s="14" t="s">
        <v>33</v>
      </c>
      <c r="AX236" s="14" t="s">
        <v>72</v>
      </c>
      <c r="AY236" s="254" t="s">
        <v>136</v>
      </c>
    </row>
    <row r="237" s="14" customFormat="1">
      <c r="A237" s="14"/>
      <c r="B237" s="244"/>
      <c r="C237" s="245"/>
      <c r="D237" s="235" t="s">
        <v>147</v>
      </c>
      <c r="E237" s="246" t="s">
        <v>19</v>
      </c>
      <c r="F237" s="247" t="s">
        <v>214</v>
      </c>
      <c r="G237" s="245"/>
      <c r="H237" s="248">
        <v>4.6799999999999997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147</v>
      </c>
      <c r="AU237" s="254" t="s">
        <v>80</v>
      </c>
      <c r="AV237" s="14" t="s">
        <v>80</v>
      </c>
      <c r="AW237" s="14" t="s">
        <v>33</v>
      </c>
      <c r="AX237" s="14" t="s">
        <v>72</v>
      </c>
      <c r="AY237" s="254" t="s">
        <v>136</v>
      </c>
    </row>
    <row r="238" s="14" customFormat="1">
      <c r="A238" s="14"/>
      <c r="B238" s="244"/>
      <c r="C238" s="245"/>
      <c r="D238" s="235" t="s">
        <v>147</v>
      </c>
      <c r="E238" s="246" t="s">
        <v>19</v>
      </c>
      <c r="F238" s="247" t="s">
        <v>215</v>
      </c>
      <c r="G238" s="245"/>
      <c r="H238" s="248">
        <v>4.524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147</v>
      </c>
      <c r="AU238" s="254" t="s">
        <v>80</v>
      </c>
      <c r="AV238" s="14" t="s">
        <v>80</v>
      </c>
      <c r="AW238" s="14" t="s">
        <v>33</v>
      </c>
      <c r="AX238" s="14" t="s">
        <v>72</v>
      </c>
      <c r="AY238" s="254" t="s">
        <v>136</v>
      </c>
    </row>
    <row r="239" s="13" customFormat="1">
      <c r="A239" s="13"/>
      <c r="B239" s="233"/>
      <c r="C239" s="234"/>
      <c r="D239" s="235" t="s">
        <v>147</v>
      </c>
      <c r="E239" s="236" t="s">
        <v>19</v>
      </c>
      <c r="F239" s="237" t="s">
        <v>216</v>
      </c>
      <c r="G239" s="234"/>
      <c r="H239" s="236" t="s">
        <v>19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147</v>
      </c>
      <c r="AU239" s="243" t="s">
        <v>80</v>
      </c>
      <c r="AV239" s="13" t="s">
        <v>76</v>
      </c>
      <c r="AW239" s="13" t="s">
        <v>33</v>
      </c>
      <c r="AX239" s="13" t="s">
        <v>72</v>
      </c>
      <c r="AY239" s="243" t="s">
        <v>136</v>
      </c>
    </row>
    <row r="240" s="14" customFormat="1">
      <c r="A240" s="14"/>
      <c r="B240" s="244"/>
      <c r="C240" s="245"/>
      <c r="D240" s="235" t="s">
        <v>147</v>
      </c>
      <c r="E240" s="246" t="s">
        <v>19</v>
      </c>
      <c r="F240" s="247" t="s">
        <v>217</v>
      </c>
      <c r="G240" s="245"/>
      <c r="H240" s="248">
        <v>50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147</v>
      </c>
      <c r="AU240" s="254" t="s">
        <v>80</v>
      </c>
      <c r="AV240" s="14" t="s">
        <v>80</v>
      </c>
      <c r="AW240" s="14" t="s">
        <v>33</v>
      </c>
      <c r="AX240" s="14" t="s">
        <v>72</v>
      </c>
      <c r="AY240" s="254" t="s">
        <v>136</v>
      </c>
    </row>
    <row r="241" s="13" customFormat="1">
      <c r="A241" s="13"/>
      <c r="B241" s="233"/>
      <c r="C241" s="234"/>
      <c r="D241" s="235" t="s">
        <v>147</v>
      </c>
      <c r="E241" s="236" t="s">
        <v>19</v>
      </c>
      <c r="F241" s="237" t="s">
        <v>165</v>
      </c>
      <c r="G241" s="234"/>
      <c r="H241" s="236" t="s">
        <v>19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147</v>
      </c>
      <c r="AU241" s="243" t="s">
        <v>80</v>
      </c>
      <c r="AV241" s="13" t="s">
        <v>76</v>
      </c>
      <c r="AW241" s="13" t="s">
        <v>33</v>
      </c>
      <c r="AX241" s="13" t="s">
        <v>72</v>
      </c>
      <c r="AY241" s="243" t="s">
        <v>136</v>
      </c>
    </row>
    <row r="242" s="13" customFormat="1">
      <c r="A242" s="13"/>
      <c r="B242" s="233"/>
      <c r="C242" s="234"/>
      <c r="D242" s="235" t="s">
        <v>147</v>
      </c>
      <c r="E242" s="236" t="s">
        <v>19</v>
      </c>
      <c r="F242" s="237" t="s">
        <v>218</v>
      </c>
      <c r="G242" s="234"/>
      <c r="H242" s="236" t="s">
        <v>19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147</v>
      </c>
      <c r="AU242" s="243" t="s">
        <v>80</v>
      </c>
      <c r="AV242" s="13" t="s">
        <v>76</v>
      </c>
      <c r="AW242" s="13" t="s">
        <v>33</v>
      </c>
      <c r="AX242" s="13" t="s">
        <v>72</v>
      </c>
      <c r="AY242" s="243" t="s">
        <v>136</v>
      </c>
    </row>
    <row r="243" s="14" customFormat="1">
      <c r="A243" s="14"/>
      <c r="B243" s="244"/>
      <c r="C243" s="245"/>
      <c r="D243" s="235" t="s">
        <v>147</v>
      </c>
      <c r="E243" s="246" t="s">
        <v>19</v>
      </c>
      <c r="F243" s="247" t="s">
        <v>219</v>
      </c>
      <c r="G243" s="245"/>
      <c r="H243" s="248">
        <v>7.4100000000000001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147</v>
      </c>
      <c r="AU243" s="254" t="s">
        <v>80</v>
      </c>
      <c r="AV243" s="14" t="s">
        <v>80</v>
      </c>
      <c r="AW243" s="14" t="s">
        <v>33</v>
      </c>
      <c r="AX243" s="14" t="s">
        <v>72</v>
      </c>
      <c r="AY243" s="254" t="s">
        <v>136</v>
      </c>
    </row>
    <row r="244" s="14" customFormat="1">
      <c r="A244" s="14"/>
      <c r="B244" s="244"/>
      <c r="C244" s="245"/>
      <c r="D244" s="235" t="s">
        <v>147</v>
      </c>
      <c r="E244" s="246" t="s">
        <v>19</v>
      </c>
      <c r="F244" s="247" t="s">
        <v>220</v>
      </c>
      <c r="G244" s="245"/>
      <c r="H244" s="248">
        <v>6.1429999999999998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147</v>
      </c>
      <c r="AU244" s="254" t="s">
        <v>80</v>
      </c>
      <c r="AV244" s="14" t="s">
        <v>80</v>
      </c>
      <c r="AW244" s="14" t="s">
        <v>33</v>
      </c>
      <c r="AX244" s="14" t="s">
        <v>72</v>
      </c>
      <c r="AY244" s="254" t="s">
        <v>136</v>
      </c>
    </row>
    <row r="245" s="14" customFormat="1">
      <c r="A245" s="14"/>
      <c r="B245" s="244"/>
      <c r="C245" s="245"/>
      <c r="D245" s="235" t="s">
        <v>147</v>
      </c>
      <c r="E245" s="246" t="s">
        <v>19</v>
      </c>
      <c r="F245" s="247" t="s">
        <v>210</v>
      </c>
      <c r="G245" s="245"/>
      <c r="H245" s="248">
        <v>21.300999999999998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147</v>
      </c>
      <c r="AU245" s="254" t="s">
        <v>80</v>
      </c>
      <c r="AV245" s="14" t="s">
        <v>80</v>
      </c>
      <c r="AW245" s="14" t="s">
        <v>33</v>
      </c>
      <c r="AX245" s="14" t="s">
        <v>72</v>
      </c>
      <c r="AY245" s="254" t="s">
        <v>136</v>
      </c>
    </row>
    <row r="246" s="14" customFormat="1">
      <c r="A246" s="14"/>
      <c r="B246" s="244"/>
      <c r="C246" s="245"/>
      <c r="D246" s="235" t="s">
        <v>147</v>
      </c>
      <c r="E246" s="246" t="s">
        <v>19</v>
      </c>
      <c r="F246" s="247" t="s">
        <v>211</v>
      </c>
      <c r="G246" s="245"/>
      <c r="H246" s="248">
        <v>-1.1819999999999999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147</v>
      </c>
      <c r="AU246" s="254" t="s">
        <v>80</v>
      </c>
      <c r="AV246" s="14" t="s">
        <v>80</v>
      </c>
      <c r="AW246" s="14" t="s">
        <v>33</v>
      </c>
      <c r="AX246" s="14" t="s">
        <v>72</v>
      </c>
      <c r="AY246" s="254" t="s">
        <v>136</v>
      </c>
    </row>
    <row r="247" s="14" customFormat="1">
      <c r="A247" s="14"/>
      <c r="B247" s="244"/>
      <c r="C247" s="245"/>
      <c r="D247" s="235" t="s">
        <v>147</v>
      </c>
      <c r="E247" s="246" t="s">
        <v>19</v>
      </c>
      <c r="F247" s="247" t="s">
        <v>212</v>
      </c>
      <c r="G247" s="245"/>
      <c r="H247" s="248">
        <v>-1.5760000000000001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147</v>
      </c>
      <c r="AU247" s="254" t="s">
        <v>80</v>
      </c>
      <c r="AV247" s="14" t="s">
        <v>80</v>
      </c>
      <c r="AW247" s="14" t="s">
        <v>33</v>
      </c>
      <c r="AX247" s="14" t="s">
        <v>72</v>
      </c>
      <c r="AY247" s="254" t="s">
        <v>136</v>
      </c>
    </row>
    <row r="248" s="14" customFormat="1">
      <c r="A248" s="14"/>
      <c r="B248" s="244"/>
      <c r="C248" s="245"/>
      <c r="D248" s="235" t="s">
        <v>147</v>
      </c>
      <c r="E248" s="246" t="s">
        <v>19</v>
      </c>
      <c r="F248" s="247" t="s">
        <v>213</v>
      </c>
      <c r="G248" s="245"/>
      <c r="H248" s="248">
        <v>5.3040000000000003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147</v>
      </c>
      <c r="AU248" s="254" t="s">
        <v>80</v>
      </c>
      <c r="AV248" s="14" t="s">
        <v>80</v>
      </c>
      <c r="AW248" s="14" t="s">
        <v>33</v>
      </c>
      <c r="AX248" s="14" t="s">
        <v>72</v>
      </c>
      <c r="AY248" s="254" t="s">
        <v>136</v>
      </c>
    </row>
    <row r="249" s="14" customFormat="1">
      <c r="A249" s="14"/>
      <c r="B249" s="244"/>
      <c r="C249" s="245"/>
      <c r="D249" s="235" t="s">
        <v>147</v>
      </c>
      <c r="E249" s="246" t="s">
        <v>19</v>
      </c>
      <c r="F249" s="247" t="s">
        <v>214</v>
      </c>
      <c r="G249" s="245"/>
      <c r="H249" s="248">
        <v>4.6799999999999997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147</v>
      </c>
      <c r="AU249" s="254" t="s">
        <v>80</v>
      </c>
      <c r="AV249" s="14" t="s">
        <v>80</v>
      </c>
      <c r="AW249" s="14" t="s">
        <v>33</v>
      </c>
      <c r="AX249" s="14" t="s">
        <v>72</v>
      </c>
      <c r="AY249" s="254" t="s">
        <v>136</v>
      </c>
    </row>
    <row r="250" s="14" customFormat="1">
      <c r="A250" s="14"/>
      <c r="B250" s="244"/>
      <c r="C250" s="245"/>
      <c r="D250" s="235" t="s">
        <v>147</v>
      </c>
      <c r="E250" s="246" t="s">
        <v>19</v>
      </c>
      <c r="F250" s="247" t="s">
        <v>215</v>
      </c>
      <c r="G250" s="245"/>
      <c r="H250" s="248">
        <v>4.524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147</v>
      </c>
      <c r="AU250" s="254" t="s">
        <v>80</v>
      </c>
      <c r="AV250" s="14" t="s">
        <v>80</v>
      </c>
      <c r="AW250" s="14" t="s">
        <v>33</v>
      </c>
      <c r="AX250" s="14" t="s">
        <v>72</v>
      </c>
      <c r="AY250" s="254" t="s">
        <v>136</v>
      </c>
    </row>
    <row r="251" s="13" customFormat="1">
      <c r="A251" s="13"/>
      <c r="B251" s="233"/>
      <c r="C251" s="234"/>
      <c r="D251" s="235" t="s">
        <v>147</v>
      </c>
      <c r="E251" s="236" t="s">
        <v>19</v>
      </c>
      <c r="F251" s="237" t="s">
        <v>221</v>
      </c>
      <c r="G251" s="234"/>
      <c r="H251" s="236" t="s">
        <v>19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147</v>
      </c>
      <c r="AU251" s="243" t="s">
        <v>80</v>
      </c>
      <c r="AV251" s="13" t="s">
        <v>76</v>
      </c>
      <c r="AW251" s="13" t="s">
        <v>33</v>
      </c>
      <c r="AX251" s="13" t="s">
        <v>72</v>
      </c>
      <c r="AY251" s="243" t="s">
        <v>136</v>
      </c>
    </row>
    <row r="252" s="14" customFormat="1">
      <c r="A252" s="14"/>
      <c r="B252" s="244"/>
      <c r="C252" s="245"/>
      <c r="D252" s="235" t="s">
        <v>147</v>
      </c>
      <c r="E252" s="246" t="s">
        <v>19</v>
      </c>
      <c r="F252" s="247" t="s">
        <v>222</v>
      </c>
      <c r="G252" s="245"/>
      <c r="H252" s="248">
        <v>30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147</v>
      </c>
      <c r="AU252" s="254" t="s">
        <v>80</v>
      </c>
      <c r="AV252" s="14" t="s">
        <v>80</v>
      </c>
      <c r="AW252" s="14" t="s">
        <v>33</v>
      </c>
      <c r="AX252" s="14" t="s">
        <v>72</v>
      </c>
      <c r="AY252" s="254" t="s">
        <v>136</v>
      </c>
    </row>
    <row r="253" s="15" customFormat="1">
      <c r="A253" s="15"/>
      <c r="B253" s="255"/>
      <c r="C253" s="256"/>
      <c r="D253" s="235" t="s">
        <v>147</v>
      </c>
      <c r="E253" s="257" t="s">
        <v>19</v>
      </c>
      <c r="F253" s="258" t="s">
        <v>166</v>
      </c>
      <c r="G253" s="256"/>
      <c r="H253" s="259">
        <v>165.88500000000002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5" t="s">
        <v>147</v>
      </c>
      <c r="AU253" s="265" t="s">
        <v>80</v>
      </c>
      <c r="AV253" s="15" t="s">
        <v>156</v>
      </c>
      <c r="AW253" s="15" t="s">
        <v>33</v>
      </c>
      <c r="AX253" s="15" t="s">
        <v>72</v>
      </c>
      <c r="AY253" s="265" t="s">
        <v>136</v>
      </c>
    </row>
    <row r="254" s="16" customFormat="1">
      <c r="A254" s="16"/>
      <c r="B254" s="266"/>
      <c r="C254" s="267"/>
      <c r="D254" s="235" t="s">
        <v>147</v>
      </c>
      <c r="E254" s="268" t="s">
        <v>19</v>
      </c>
      <c r="F254" s="269" t="s">
        <v>167</v>
      </c>
      <c r="G254" s="267"/>
      <c r="H254" s="270">
        <v>177.12300000000002</v>
      </c>
      <c r="I254" s="271"/>
      <c r="J254" s="267"/>
      <c r="K254" s="267"/>
      <c r="L254" s="272"/>
      <c r="M254" s="273"/>
      <c r="N254" s="274"/>
      <c r="O254" s="274"/>
      <c r="P254" s="274"/>
      <c r="Q254" s="274"/>
      <c r="R254" s="274"/>
      <c r="S254" s="274"/>
      <c r="T254" s="275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6" t="s">
        <v>147</v>
      </c>
      <c r="AU254" s="276" t="s">
        <v>80</v>
      </c>
      <c r="AV254" s="16" t="s">
        <v>143</v>
      </c>
      <c r="AW254" s="16" t="s">
        <v>33</v>
      </c>
      <c r="AX254" s="16" t="s">
        <v>76</v>
      </c>
      <c r="AY254" s="276" t="s">
        <v>136</v>
      </c>
    </row>
    <row r="255" s="2" customFormat="1" ht="16.5" customHeight="1">
      <c r="A255" s="41"/>
      <c r="B255" s="42"/>
      <c r="C255" s="215" t="s">
        <v>8</v>
      </c>
      <c r="D255" s="215" t="s">
        <v>138</v>
      </c>
      <c r="E255" s="216" t="s">
        <v>238</v>
      </c>
      <c r="F255" s="217" t="s">
        <v>239</v>
      </c>
      <c r="G255" s="218" t="s">
        <v>181</v>
      </c>
      <c r="H255" s="219">
        <v>16.5</v>
      </c>
      <c r="I255" s="220"/>
      <c r="J255" s="221">
        <f>ROUND(I255*H255,2)</f>
        <v>0</v>
      </c>
      <c r="K255" s="217" t="s">
        <v>142</v>
      </c>
      <c r="L255" s="47"/>
      <c r="M255" s="222" t="s">
        <v>19</v>
      </c>
      <c r="N255" s="223" t="s">
        <v>43</v>
      </c>
      <c r="O255" s="87"/>
      <c r="P255" s="224">
        <f>O255*H255</f>
        <v>0</v>
      </c>
      <c r="Q255" s="224">
        <v>0.034680000000000002</v>
      </c>
      <c r="R255" s="224">
        <f>Q255*H255</f>
        <v>0.57222000000000006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143</v>
      </c>
      <c r="AT255" s="226" t="s">
        <v>138</v>
      </c>
      <c r="AU255" s="226" t="s">
        <v>80</v>
      </c>
      <c r="AY255" s="20" t="s">
        <v>136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76</v>
      </c>
      <c r="BK255" s="227">
        <f>ROUND(I255*H255,2)</f>
        <v>0</v>
      </c>
      <c r="BL255" s="20" t="s">
        <v>143</v>
      </c>
      <c r="BM255" s="226" t="s">
        <v>240</v>
      </c>
    </row>
    <row r="256" s="2" customFormat="1">
      <c r="A256" s="41"/>
      <c r="B256" s="42"/>
      <c r="C256" s="43"/>
      <c r="D256" s="228" t="s">
        <v>145</v>
      </c>
      <c r="E256" s="43"/>
      <c r="F256" s="229" t="s">
        <v>241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145</v>
      </c>
      <c r="AU256" s="20" t="s">
        <v>80</v>
      </c>
    </row>
    <row r="257" s="13" customFormat="1">
      <c r="A257" s="13"/>
      <c r="B257" s="233"/>
      <c r="C257" s="234"/>
      <c r="D257" s="235" t="s">
        <v>147</v>
      </c>
      <c r="E257" s="236" t="s">
        <v>19</v>
      </c>
      <c r="F257" s="237" t="s">
        <v>148</v>
      </c>
      <c r="G257" s="234"/>
      <c r="H257" s="236" t="s">
        <v>19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147</v>
      </c>
      <c r="AU257" s="243" t="s">
        <v>80</v>
      </c>
      <c r="AV257" s="13" t="s">
        <v>76</v>
      </c>
      <c r="AW257" s="13" t="s">
        <v>33</v>
      </c>
      <c r="AX257" s="13" t="s">
        <v>72</v>
      </c>
      <c r="AY257" s="243" t="s">
        <v>136</v>
      </c>
    </row>
    <row r="258" s="13" customFormat="1">
      <c r="A258" s="13"/>
      <c r="B258" s="233"/>
      <c r="C258" s="234"/>
      <c r="D258" s="235" t="s">
        <v>147</v>
      </c>
      <c r="E258" s="236" t="s">
        <v>19</v>
      </c>
      <c r="F258" s="237" t="s">
        <v>149</v>
      </c>
      <c r="G258" s="234"/>
      <c r="H258" s="236" t="s">
        <v>19</v>
      </c>
      <c r="I258" s="238"/>
      <c r="J258" s="234"/>
      <c r="K258" s="234"/>
      <c r="L258" s="239"/>
      <c r="M258" s="240"/>
      <c r="N258" s="241"/>
      <c r="O258" s="241"/>
      <c r="P258" s="241"/>
      <c r="Q258" s="241"/>
      <c r="R258" s="241"/>
      <c r="S258" s="241"/>
      <c r="T258" s="24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3" t="s">
        <v>147</v>
      </c>
      <c r="AU258" s="243" t="s">
        <v>80</v>
      </c>
      <c r="AV258" s="13" t="s">
        <v>76</v>
      </c>
      <c r="AW258" s="13" t="s">
        <v>33</v>
      </c>
      <c r="AX258" s="13" t="s">
        <v>72</v>
      </c>
      <c r="AY258" s="243" t="s">
        <v>136</v>
      </c>
    </row>
    <row r="259" s="13" customFormat="1">
      <c r="A259" s="13"/>
      <c r="B259" s="233"/>
      <c r="C259" s="234"/>
      <c r="D259" s="235" t="s">
        <v>147</v>
      </c>
      <c r="E259" s="236" t="s">
        <v>19</v>
      </c>
      <c r="F259" s="237" t="s">
        <v>150</v>
      </c>
      <c r="G259" s="234"/>
      <c r="H259" s="236" t="s">
        <v>19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147</v>
      </c>
      <c r="AU259" s="243" t="s">
        <v>80</v>
      </c>
      <c r="AV259" s="13" t="s">
        <v>76</v>
      </c>
      <c r="AW259" s="13" t="s">
        <v>33</v>
      </c>
      <c r="AX259" s="13" t="s">
        <v>72</v>
      </c>
      <c r="AY259" s="243" t="s">
        <v>136</v>
      </c>
    </row>
    <row r="260" s="14" customFormat="1">
      <c r="A260" s="14"/>
      <c r="B260" s="244"/>
      <c r="C260" s="245"/>
      <c r="D260" s="235" t="s">
        <v>147</v>
      </c>
      <c r="E260" s="246" t="s">
        <v>19</v>
      </c>
      <c r="F260" s="247" t="s">
        <v>242</v>
      </c>
      <c r="G260" s="245"/>
      <c r="H260" s="248">
        <v>6.5999999999999996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147</v>
      </c>
      <c r="AU260" s="254" t="s">
        <v>80</v>
      </c>
      <c r="AV260" s="14" t="s">
        <v>80</v>
      </c>
      <c r="AW260" s="14" t="s">
        <v>33</v>
      </c>
      <c r="AX260" s="14" t="s">
        <v>72</v>
      </c>
      <c r="AY260" s="254" t="s">
        <v>136</v>
      </c>
    </row>
    <row r="261" s="13" customFormat="1">
      <c r="A261" s="13"/>
      <c r="B261" s="233"/>
      <c r="C261" s="234"/>
      <c r="D261" s="235" t="s">
        <v>147</v>
      </c>
      <c r="E261" s="236" t="s">
        <v>19</v>
      </c>
      <c r="F261" s="237" t="s">
        <v>165</v>
      </c>
      <c r="G261" s="234"/>
      <c r="H261" s="236" t="s">
        <v>19</v>
      </c>
      <c r="I261" s="238"/>
      <c r="J261" s="234"/>
      <c r="K261" s="234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147</v>
      </c>
      <c r="AU261" s="243" t="s">
        <v>80</v>
      </c>
      <c r="AV261" s="13" t="s">
        <v>76</v>
      </c>
      <c r="AW261" s="13" t="s">
        <v>33</v>
      </c>
      <c r="AX261" s="13" t="s">
        <v>72</v>
      </c>
      <c r="AY261" s="243" t="s">
        <v>136</v>
      </c>
    </row>
    <row r="262" s="14" customFormat="1">
      <c r="A262" s="14"/>
      <c r="B262" s="244"/>
      <c r="C262" s="245"/>
      <c r="D262" s="235" t="s">
        <v>147</v>
      </c>
      <c r="E262" s="246" t="s">
        <v>19</v>
      </c>
      <c r="F262" s="247" t="s">
        <v>243</v>
      </c>
      <c r="G262" s="245"/>
      <c r="H262" s="248">
        <v>9.9000000000000004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147</v>
      </c>
      <c r="AU262" s="254" t="s">
        <v>80</v>
      </c>
      <c r="AV262" s="14" t="s">
        <v>80</v>
      </c>
      <c r="AW262" s="14" t="s">
        <v>33</v>
      </c>
      <c r="AX262" s="14" t="s">
        <v>72</v>
      </c>
      <c r="AY262" s="254" t="s">
        <v>136</v>
      </c>
    </row>
    <row r="263" s="16" customFormat="1">
      <c r="A263" s="16"/>
      <c r="B263" s="266"/>
      <c r="C263" s="267"/>
      <c r="D263" s="235" t="s">
        <v>147</v>
      </c>
      <c r="E263" s="268" t="s">
        <v>19</v>
      </c>
      <c r="F263" s="269" t="s">
        <v>167</v>
      </c>
      <c r="G263" s="267"/>
      <c r="H263" s="270">
        <v>16.5</v>
      </c>
      <c r="I263" s="271"/>
      <c r="J263" s="267"/>
      <c r="K263" s="267"/>
      <c r="L263" s="272"/>
      <c r="M263" s="273"/>
      <c r="N263" s="274"/>
      <c r="O263" s="274"/>
      <c r="P263" s="274"/>
      <c r="Q263" s="274"/>
      <c r="R263" s="274"/>
      <c r="S263" s="274"/>
      <c r="T263" s="275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6" t="s">
        <v>147</v>
      </c>
      <c r="AU263" s="276" t="s">
        <v>80</v>
      </c>
      <c r="AV263" s="16" t="s">
        <v>143</v>
      </c>
      <c r="AW263" s="16" t="s">
        <v>33</v>
      </c>
      <c r="AX263" s="16" t="s">
        <v>76</v>
      </c>
      <c r="AY263" s="276" t="s">
        <v>136</v>
      </c>
    </row>
    <row r="264" s="2" customFormat="1" ht="24.15" customHeight="1">
      <c r="A264" s="41"/>
      <c r="B264" s="42"/>
      <c r="C264" s="215" t="s">
        <v>244</v>
      </c>
      <c r="D264" s="215" t="s">
        <v>138</v>
      </c>
      <c r="E264" s="216" t="s">
        <v>245</v>
      </c>
      <c r="F264" s="217" t="s">
        <v>246</v>
      </c>
      <c r="G264" s="218" t="s">
        <v>181</v>
      </c>
      <c r="H264" s="219">
        <v>165.88499999999999</v>
      </c>
      <c r="I264" s="220"/>
      <c r="J264" s="221">
        <f>ROUND(I264*H264,2)</f>
        <v>0</v>
      </c>
      <c r="K264" s="217" t="s">
        <v>142</v>
      </c>
      <c r="L264" s="47"/>
      <c r="M264" s="222" t="s">
        <v>19</v>
      </c>
      <c r="N264" s="223" t="s">
        <v>43</v>
      </c>
      <c r="O264" s="87"/>
      <c r="P264" s="224">
        <f>O264*H264</f>
        <v>0</v>
      </c>
      <c r="Q264" s="224">
        <v>0.016500000000000001</v>
      </c>
      <c r="R264" s="224">
        <f>Q264*H264</f>
        <v>2.7371024999999998</v>
      </c>
      <c r="S264" s="224">
        <v>0</v>
      </c>
      <c r="T264" s="225">
        <f>S264*H264</f>
        <v>0</v>
      </c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R264" s="226" t="s">
        <v>143</v>
      </c>
      <c r="AT264" s="226" t="s">
        <v>138</v>
      </c>
      <c r="AU264" s="226" t="s">
        <v>80</v>
      </c>
      <c r="AY264" s="20" t="s">
        <v>136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20" t="s">
        <v>76</v>
      </c>
      <c r="BK264" s="227">
        <f>ROUND(I264*H264,2)</f>
        <v>0</v>
      </c>
      <c r="BL264" s="20" t="s">
        <v>143</v>
      </c>
      <c r="BM264" s="226" t="s">
        <v>247</v>
      </c>
    </row>
    <row r="265" s="2" customFormat="1">
      <c r="A265" s="41"/>
      <c r="B265" s="42"/>
      <c r="C265" s="43"/>
      <c r="D265" s="228" t="s">
        <v>145</v>
      </c>
      <c r="E265" s="43"/>
      <c r="F265" s="229" t="s">
        <v>248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145</v>
      </c>
      <c r="AU265" s="20" t="s">
        <v>80</v>
      </c>
    </row>
    <row r="266" s="13" customFormat="1">
      <c r="A266" s="13"/>
      <c r="B266" s="233"/>
      <c r="C266" s="234"/>
      <c r="D266" s="235" t="s">
        <v>147</v>
      </c>
      <c r="E266" s="236" t="s">
        <v>19</v>
      </c>
      <c r="F266" s="237" t="s">
        <v>163</v>
      </c>
      <c r="G266" s="234"/>
      <c r="H266" s="236" t="s">
        <v>19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147</v>
      </c>
      <c r="AU266" s="243" t="s">
        <v>80</v>
      </c>
      <c r="AV266" s="13" t="s">
        <v>76</v>
      </c>
      <c r="AW266" s="13" t="s">
        <v>33</v>
      </c>
      <c r="AX266" s="13" t="s">
        <v>72</v>
      </c>
      <c r="AY266" s="243" t="s">
        <v>136</v>
      </c>
    </row>
    <row r="267" s="13" customFormat="1">
      <c r="A267" s="13"/>
      <c r="B267" s="233"/>
      <c r="C267" s="234"/>
      <c r="D267" s="235" t="s">
        <v>147</v>
      </c>
      <c r="E267" s="236" t="s">
        <v>19</v>
      </c>
      <c r="F267" s="237" t="s">
        <v>149</v>
      </c>
      <c r="G267" s="234"/>
      <c r="H267" s="236" t="s">
        <v>19</v>
      </c>
      <c r="I267" s="238"/>
      <c r="J267" s="234"/>
      <c r="K267" s="234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147</v>
      </c>
      <c r="AU267" s="243" t="s">
        <v>80</v>
      </c>
      <c r="AV267" s="13" t="s">
        <v>76</v>
      </c>
      <c r="AW267" s="13" t="s">
        <v>33</v>
      </c>
      <c r="AX267" s="13" t="s">
        <v>72</v>
      </c>
      <c r="AY267" s="243" t="s">
        <v>136</v>
      </c>
    </row>
    <row r="268" s="13" customFormat="1">
      <c r="A268" s="13"/>
      <c r="B268" s="233"/>
      <c r="C268" s="234"/>
      <c r="D268" s="235" t="s">
        <v>147</v>
      </c>
      <c r="E268" s="236" t="s">
        <v>19</v>
      </c>
      <c r="F268" s="237" t="s">
        <v>150</v>
      </c>
      <c r="G268" s="234"/>
      <c r="H268" s="236" t="s">
        <v>19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147</v>
      </c>
      <c r="AU268" s="243" t="s">
        <v>80</v>
      </c>
      <c r="AV268" s="13" t="s">
        <v>76</v>
      </c>
      <c r="AW268" s="13" t="s">
        <v>33</v>
      </c>
      <c r="AX268" s="13" t="s">
        <v>72</v>
      </c>
      <c r="AY268" s="243" t="s">
        <v>136</v>
      </c>
    </row>
    <row r="269" s="13" customFormat="1">
      <c r="A269" s="13"/>
      <c r="B269" s="233"/>
      <c r="C269" s="234"/>
      <c r="D269" s="235" t="s">
        <v>147</v>
      </c>
      <c r="E269" s="236" t="s">
        <v>19</v>
      </c>
      <c r="F269" s="237" t="s">
        <v>208</v>
      </c>
      <c r="G269" s="234"/>
      <c r="H269" s="236" t="s">
        <v>19</v>
      </c>
      <c r="I269" s="238"/>
      <c r="J269" s="234"/>
      <c r="K269" s="234"/>
      <c r="L269" s="239"/>
      <c r="M269" s="240"/>
      <c r="N269" s="241"/>
      <c r="O269" s="241"/>
      <c r="P269" s="241"/>
      <c r="Q269" s="241"/>
      <c r="R269" s="241"/>
      <c r="S269" s="241"/>
      <c r="T269" s="24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3" t="s">
        <v>147</v>
      </c>
      <c r="AU269" s="243" t="s">
        <v>80</v>
      </c>
      <c r="AV269" s="13" t="s">
        <v>76</v>
      </c>
      <c r="AW269" s="13" t="s">
        <v>33</v>
      </c>
      <c r="AX269" s="13" t="s">
        <v>72</v>
      </c>
      <c r="AY269" s="243" t="s">
        <v>136</v>
      </c>
    </row>
    <row r="270" s="14" customFormat="1">
      <c r="A270" s="14"/>
      <c r="B270" s="244"/>
      <c r="C270" s="245"/>
      <c r="D270" s="235" t="s">
        <v>147</v>
      </c>
      <c r="E270" s="246" t="s">
        <v>19</v>
      </c>
      <c r="F270" s="247" t="s">
        <v>209</v>
      </c>
      <c r="G270" s="245"/>
      <c r="H270" s="248">
        <v>6.2300000000000004</v>
      </c>
      <c r="I270" s="249"/>
      <c r="J270" s="245"/>
      <c r="K270" s="245"/>
      <c r="L270" s="250"/>
      <c r="M270" s="251"/>
      <c r="N270" s="252"/>
      <c r="O270" s="252"/>
      <c r="P270" s="252"/>
      <c r="Q270" s="252"/>
      <c r="R270" s="252"/>
      <c r="S270" s="252"/>
      <c r="T270" s="25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4" t="s">
        <v>147</v>
      </c>
      <c r="AU270" s="254" t="s">
        <v>80</v>
      </c>
      <c r="AV270" s="14" t="s">
        <v>80</v>
      </c>
      <c r="AW270" s="14" t="s">
        <v>33</v>
      </c>
      <c r="AX270" s="14" t="s">
        <v>72</v>
      </c>
      <c r="AY270" s="254" t="s">
        <v>136</v>
      </c>
    </row>
    <row r="271" s="14" customFormat="1">
      <c r="A271" s="14"/>
      <c r="B271" s="244"/>
      <c r="C271" s="245"/>
      <c r="D271" s="235" t="s">
        <v>147</v>
      </c>
      <c r="E271" s="246" t="s">
        <v>19</v>
      </c>
      <c r="F271" s="247" t="s">
        <v>210</v>
      </c>
      <c r="G271" s="245"/>
      <c r="H271" s="248">
        <v>21.300999999999998</v>
      </c>
      <c r="I271" s="249"/>
      <c r="J271" s="245"/>
      <c r="K271" s="245"/>
      <c r="L271" s="250"/>
      <c r="M271" s="251"/>
      <c r="N271" s="252"/>
      <c r="O271" s="252"/>
      <c r="P271" s="252"/>
      <c r="Q271" s="252"/>
      <c r="R271" s="252"/>
      <c r="S271" s="252"/>
      <c r="T271" s="25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4" t="s">
        <v>147</v>
      </c>
      <c r="AU271" s="254" t="s">
        <v>80</v>
      </c>
      <c r="AV271" s="14" t="s">
        <v>80</v>
      </c>
      <c r="AW271" s="14" t="s">
        <v>33</v>
      </c>
      <c r="AX271" s="14" t="s">
        <v>72</v>
      </c>
      <c r="AY271" s="254" t="s">
        <v>136</v>
      </c>
    </row>
    <row r="272" s="14" customFormat="1">
      <c r="A272" s="14"/>
      <c r="B272" s="244"/>
      <c r="C272" s="245"/>
      <c r="D272" s="235" t="s">
        <v>147</v>
      </c>
      <c r="E272" s="246" t="s">
        <v>19</v>
      </c>
      <c r="F272" s="247" t="s">
        <v>211</v>
      </c>
      <c r="G272" s="245"/>
      <c r="H272" s="248">
        <v>-1.1819999999999999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147</v>
      </c>
      <c r="AU272" s="254" t="s">
        <v>80</v>
      </c>
      <c r="AV272" s="14" t="s">
        <v>80</v>
      </c>
      <c r="AW272" s="14" t="s">
        <v>33</v>
      </c>
      <c r="AX272" s="14" t="s">
        <v>72</v>
      </c>
      <c r="AY272" s="254" t="s">
        <v>136</v>
      </c>
    </row>
    <row r="273" s="14" customFormat="1">
      <c r="A273" s="14"/>
      <c r="B273" s="244"/>
      <c r="C273" s="245"/>
      <c r="D273" s="235" t="s">
        <v>147</v>
      </c>
      <c r="E273" s="246" t="s">
        <v>19</v>
      </c>
      <c r="F273" s="247" t="s">
        <v>212</v>
      </c>
      <c r="G273" s="245"/>
      <c r="H273" s="248">
        <v>-1.5760000000000001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147</v>
      </c>
      <c r="AU273" s="254" t="s">
        <v>80</v>
      </c>
      <c r="AV273" s="14" t="s">
        <v>80</v>
      </c>
      <c r="AW273" s="14" t="s">
        <v>33</v>
      </c>
      <c r="AX273" s="14" t="s">
        <v>72</v>
      </c>
      <c r="AY273" s="254" t="s">
        <v>136</v>
      </c>
    </row>
    <row r="274" s="14" customFormat="1">
      <c r="A274" s="14"/>
      <c r="B274" s="244"/>
      <c r="C274" s="245"/>
      <c r="D274" s="235" t="s">
        <v>147</v>
      </c>
      <c r="E274" s="246" t="s">
        <v>19</v>
      </c>
      <c r="F274" s="247" t="s">
        <v>213</v>
      </c>
      <c r="G274" s="245"/>
      <c r="H274" s="248">
        <v>5.3040000000000003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147</v>
      </c>
      <c r="AU274" s="254" t="s">
        <v>80</v>
      </c>
      <c r="AV274" s="14" t="s">
        <v>80</v>
      </c>
      <c r="AW274" s="14" t="s">
        <v>33</v>
      </c>
      <c r="AX274" s="14" t="s">
        <v>72</v>
      </c>
      <c r="AY274" s="254" t="s">
        <v>136</v>
      </c>
    </row>
    <row r="275" s="14" customFormat="1">
      <c r="A275" s="14"/>
      <c r="B275" s="244"/>
      <c r="C275" s="245"/>
      <c r="D275" s="235" t="s">
        <v>147</v>
      </c>
      <c r="E275" s="246" t="s">
        <v>19</v>
      </c>
      <c r="F275" s="247" t="s">
        <v>214</v>
      </c>
      <c r="G275" s="245"/>
      <c r="H275" s="248">
        <v>4.6799999999999997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147</v>
      </c>
      <c r="AU275" s="254" t="s">
        <v>80</v>
      </c>
      <c r="AV275" s="14" t="s">
        <v>80</v>
      </c>
      <c r="AW275" s="14" t="s">
        <v>33</v>
      </c>
      <c r="AX275" s="14" t="s">
        <v>72</v>
      </c>
      <c r="AY275" s="254" t="s">
        <v>136</v>
      </c>
    </row>
    <row r="276" s="14" customFormat="1">
      <c r="A276" s="14"/>
      <c r="B276" s="244"/>
      <c r="C276" s="245"/>
      <c r="D276" s="235" t="s">
        <v>147</v>
      </c>
      <c r="E276" s="246" t="s">
        <v>19</v>
      </c>
      <c r="F276" s="247" t="s">
        <v>215</v>
      </c>
      <c r="G276" s="245"/>
      <c r="H276" s="248">
        <v>4.524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147</v>
      </c>
      <c r="AU276" s="254" t="s">
        <v>80</v>
      </c>
      <c r="AV276" s="14" t="s">
        <v>80</v>
      </c>
      <c r="AW276" s="14" t="s">
        <v>33</v>
      </c>
      <c r="AX276" s="14" t="s">
        <v>72</v>
      </c>
      <c r="AY276" s="254" t="s">
        <v>136</v>
      </c>
    </row>
    <row r="277" s="13" customFormat="1">
      <c r="A277" s="13"/>
      <c r="B277" s="233"/>
      <c r="C277" s="234"/>
      <c r="D277" s="235" t="s">
        <v>147</v>
      </c>
      <c r="E277" s="236" t="s">
        <v>19</v>
      </c>
      <c r="F277" s="237" t="s">
        <v>216</v>
      </c>
      <c r="G277" s="234"/>
      <c r="H277" s="236" t="s">
        <v>19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147</v>
      </c>
      <c r="AU277" s="243" t="s">
        <v>80</v>
      </c>
      <c r="AV277" s="13" t="s">
        <v>76</v>
      </c>
      <c r="AW277" s="13" t="s">
        <v>33</v>
      </c>
      <c r="AX277" s="13" t="s">
        <v>72</v>
      </c>
      <c r="AY277" s="243" t="s">
        <v>136</v>
      </c>
    </row>
    <row r="278" s="14" customFormat="1">
      <c r="A278" s="14"/>
      <c r="B278" s="244"/>
      <c r="C278" s="245"/>
      <c r="D278" s="235" t="s">
        <v>147</v>
      </c>
      <c r="E278" s="246" t="s">
        <v>19</v>
      </c>
      <c r="F278" s="247" t="s">
        <v>217</v>
      </c>
      <c r="G278" s="245"/>
      <c r="H278" s="248">
        <v>50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147</v>
      </c>
      <c r="AU278" s="254" t="s">
        <v>80</v>
      </c>
      <c r="AV278" s="14" t="s">
        <v>80</v>
      </c>
      <c r="AW278" s="14" t="s">
        <v>33</v>
      </c>
      <c r="AX278" s="14" t="s">
        <v>72</v>
      </c>
      <c r="AY278" s="254" t="s">
        <v>136</v>
      </c>
    </row>
    <row r="279" s="13" customFormat="1">
      <c r="A279" s="13"/>
      <c r="B279" s="233"/>
      <c r="C279" s="234"/>
      <c r="D279" s="235" t="s">
        <v>147</v>
      </c>
      <c r="E279" s="236" t="s">
        <v>19</v>
      </c>
      <c r="F279" s="237" t="s">
        <v>165</v>
      </c>
      <c r="G279" s="234"/>
      <c r="H279" s="236" t="s">
        <v>19</v>
      </c>
      <c r="I279" s="238"/>
      <c r="J279" s="234"/>
      <c r="K279" s="234"/>
      <c r="L279" s="239"/>
      <c r="M279" s="240"/>
      <c r="N279" s="241"/>
      <c r="O279" s="241"/>
      <c r="P279" s="241"/>
      <c r="Q279" s="241"/>
      <c r="R279" s="241"/>
      <c r="S279" s="241"/>
      <c r="T279" s="24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3" t="s">
        <v>147</v>
      </c>
      <c r="AU279" s="243" t="s">
        <v>80</v>
      </c>
      <c r="AV279" s="13" t="s">
        <v>76</v>
      </c>
      <c r="AW279" s="13" t="s">
        <v>33</v>
      </c>
      <c r="AX279" s="13" t="s">
        <v>72</v>
      </c>
      <c r="AY279" s="243" t="s">
        <v>136</v>
      </c>
    </row>
    <row r="280" s="13" customFormat="1">
      <c r="A280" s="13"/>
      <c r="B280" s="233"/>
      <c r="C280" s="234"/>
      <c r="D280" s="235" t="s">
        <v>147</v>
      </c>
      <c r="E280" s="236" t="s">
        <v>19</v>
      </c>
      <c r="F280" s="237" t="s">
        <v>218</v>
      </c>
      <c r="G280" s="234"/>
      <c r="H280" s="236" t="s">
        <v>19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147</v>
      </c>
      <c r="AU280" s="243" t="s">
        <v>80</v>
      </c>
      <c r="AV280" s="13" t="s">
        <v>76</v>
      </c>
      <c r="AW280" s="13" t="s">
        <v>33</v>
      </c>
      <c r="AX280" s="13" t="s">
        <v>72</v>
      </c>
      <c r="AY280" s="243" t="s">
        <v>136</v>
      </c>
    </row>
    <row r="281" s="14" customFormat="1">
      <c r="A281" s="14"/>
      <c r="B281" s="244"/>
      <c r="C281" s="245"/>
      <c r="D281" s="235" t="s">
        <v>147</v>
      </c>
      <c r="E281" s="246" t="s">
        <v>19</v>
      </c>
      <c r="F281" s="247" t="s">
        <v>219</v>
      </c>
      <c r="G281" s="245"/>
      <c r="H281" s="248">
        <v>7.4100000000000001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147</v>
      </c>
      <c r="AU281" s="254" t="s">
        <v>80</v>
      </c>
      <c r="AV281" s="14" t="s">
        <v>80</v>
      </c>
      <c r="AW281" s="14" t="s">
        <v>33</v>
      </c>
      <c r="AX281" s="14" t="s">
        <v>72</v>
      </c>
      <c r="AY281" s="254" t="s">
        <v>136</v>
      </c>
    </row>
    <row r="282" s="14" customFormat="1">
      <c r="A282" s="14"/>
      <c r="B282" s="244"/>
      <c r="C282" s="245"/>
      <c r="D282" s="235" t="s">
        <v>147</v>
      </c>
      <c r="E282" s="246" t="s">
        <v>19</v>
      </c>
      <c r="F282" s="247" t="s">
        <v>220</v>
      </c>
      <c r="G282" s="245"/>
      <c r="H282" s="248">
        <v>6.1429999999999998</v>
      </c>
      <c r="I282" s="249"/>
      <c r="J282" s="245"/>
      <c r="K282" s="245"/>
      <c r="L282" s="250"/>
      <c r="M282" s="251"/>
      <c r="N282" s="252"/>
      <c r="O282" s="252"/>
      <c r="P282" s="252"/>
      <c r="Q282" s="252"/>
      <c r="R282" s="252"/>
      <c r="S282" s="252"/>
      <c r="T282" s="25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4" t="s">
        <v>147</v>
      </c>
      <c r="AU282" s="254" t="s">
        <v>80</v>
      </c>
      <c r="AV282" s="14" t="s">
        <v>80</v>
      </c>
      <c r="AW282" s="14" t="s">
        <v>33</v>
      </c>
      <c r="AX282" s="14" t="s">
        <v>72</v>
      </c>
      <c r="AY282" s="254" t="s">
        <v>136</v>
      </c>
    </row>
    <row r="283" s="14" customFormat="1">
      <c r="A283" s="14"/>
      <c r="B283" s="244"/>
      <c r="C283" s="245"/>
      <c r="D283" s="235" t="s">
        <v>147</v>
      </c>
      <c r="E283" s="246" t="s">
        <v>19</v>
      </c>
      <c r="F283" s="247" t="s">
        <v>210</v>
      </c>
      <c r="G283" s="245"/>
      <c r="H283" s="248">
        <v>21.300999999999998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147</v>
      </c>
      <c r="AU283" s="254" t="s">
        <v>80</v>
      </c>
      <c r="AV283" s="14" t="s">
        <v>80</v>
      </c>
      <c r="AW283" s="14" t="s">
        <v>33</v>
      </c>
      <c r="AX283" s="14" t="s">
        <v>72</v>
      </c>
      <c r="AY283" s="254" t="s">
        <v>136</v>
      </c>
    </row>
    <row r="284" s="14" customFormat="1">
      <c r="A284" s="14"/>
      <c r="B284" s="244"/>
      <c r="C284" s="245"/>
      <c r="D284" s="235" t="s">
        <v>147</v>
      </c>
      <c r="E284" s="246" t="s">
        <v>19</v>
      </c>
      <c r="F284" s="247" t="s">
        <v>211</v>
      </c>
      <c r="G284" s="245"/>
      <c r="H284" s="248">
        <v>-1.1819999999999999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147</v>
      </c>
      <c r="AU284" s="254" t="s">
        <v>80</v>
      </c>
      <c r="AV284" s="14" t="s">
        <v>80</v>
      </c>
      <c r="AW284" s="14" t="s">
        <v>33</v>
      </c>
      <c r="AX284" s="14" t="s">
        <v>72</v>
      </c>
      <c r="AY284" s="254" t="s">
        <v>136</v>
      </c>
    </row>
    <row r="285" s="14" customFormat="1">
      <c r="A285" s="14"/>
      <c r="B285" s="244"/>
      <c r="C285" s="245"/>
      <c r="D285" s="235" t="s">
        <v>147</v>
      </c>
      <c r="E285" s="246" t="s">
        <v>19</v>
      </c>
      <c r="F285" s="247" t="s">
        <v>212</v>
      </c>
      <c r="G285" s="245"/>
      <c r="H285" s="248">
        <v>-1.5760000000000001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147</v>
      </c>
      <c r="AU285" s="254" t="s">
        <v>80</v>
      </c>
      <c r="AV285" s="14" t="s">
        <v>80</v>
      </c>
      <c r="AW285" s="14" t="s">
        <v>33</v>
      </c>
      <c r="AX285" s="14" t="s">
        <v>72</v>
      </c>
      <c r="AY285" s="254" t="s">
        <v>136</v>
      </c>
    </row>
    <row r="286" s="14" customFormat="1">
      <c r="A286" s="14"/>
      <c r="B286" s="244"/>
      <c r="C286" s="245"/>
      <c r="D286" s="235" t="s">
        <v>147</v>
      </c>
      <c r="E286" s="246" t="s">
        <v>19</v>
      </c>
      <c r="F286" s="247" t="s">
        <v>213</v>
      </c>
      <c r="G286" s="245"/>
      <c r="H286" s="248">
        <v>5.3040000000000003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147</v>
      </c>
      <c r="AU286" s="254" t="s">
        <v>80</v>
      </c>
      <c r="AV286" s="14" t="s">
        <v>80</v>
      </c>
      <c r="AW286" s="14" t="s">
        <v>33</v>
      </c>
      <c r="AX286" s="14" t="s">
        <v>72</v>
      </c>
      <c r="AY286" s="254" t="s">
        <v>136</v>
      </c>
    </row>
    <row r="287" s="14" customFormat="1">
      <c r="A287" s="14"/>
      <c r="B287" s="244"/>
      <c r="C287" s="245"/>
      <c r="D287" s="235" t="s">
        <v>147</v>
      </c>
      <c r="E287" s="246" t="s">
        <v>19</v>
      </c>
      <c r="F287" s="247" t="s">
        <v>214</v>
      </c>
      <c r="G287" s="245"/>
      <c r="H287" s="248">
        <v>4.6799999999999997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147</v>
      </c>
      <c r="AU287" s="254" t="s">
        <v>80</v>
      </c>
      <c r="AV287" s="14" t="s">
        <v>80</v>
      </c>
      <c r="AW287" s="14" t="s">
        <v>33</v>
      </c>
      <c r="AX287" s="14" t="s">
        <v>72</v>
      </c>
      <c r="AY287" s="254" t="s">
        <v>136</v>
      </c>
    </row>
    <row r="288" s="14" customFormat="1">
      <c r="A288" s="14"/>
      <c r="B288" s="244"/>
      <c r="C288" s="245"/>
      <c r="D288" s="235" t="s">
        <v>147</v>
      </c>
      <c r="E288" s="246" t="s">
        <v>19</v>
      </c>
      <c r="F288" s="247" t="s">
        <v>215</v>
      </c>
      <c r="G288" s="245"/>
      <c r="H288" s="248">
        <v>4.524</v>
      </c>
      <c r="I288" s="249"/>
      <c r="J288" s="245"/>
      <c r="K288" s="245"/>
      <c r="L288" s="250"/>
      <c r="M288" s="251"/>
      <c r="N288" s="252"/>
      <c r="O288" s="252"/>
      <c r="P288" s="252"/>
      <c r="Q288" s="252"/>
      <c r="R288" s="252"/>
      <c r="S288" s="252"/>
      <c r="T288" s="25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4" t="s">
        <v>147</v>
      </c>
      <c r="AU288" s="254" t="s">
        <v>80</v>
      </c>
      <c r="AV288" s="14" t="s">
        <v>80</v>
      </c>
      <c r="AW288" s="14" t="s">
        <v>33</v>
      </c>
      <c r="AX288" s="14" t="s">
        <v>72</v>
      </c>
      <c r="AY288" s="254" t="s">
        <v>136</v>
      </c>
    </row>
    <row r="289" s="13" customFormat="1">
      <c r="A289" s="13"/>
      <c r="B289" s="233"/>
      <c r="C289" s="234"/>
      <c r="D289" s="235" t="s">
        <v>147</v>
      </c>
      <c r="E289" s="236" t="s">
        <v>19</v>
      </c>
      <c r="F289" s="237" t="s">
        <v>221</v>
      </c>
      <c r="G289" s="234"/>
      <c r="H289" s="236" t="s">
        <v>19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147</v>
      </c>
      <c r="AU289" s="243" t="s">
        <v>80</v>
      </c>
      <c r="AV289" s="13" t="s">
        <v>76</v>
      </c>
      <c r="AW289" s="13" t="s">
        <v>33</v>
      </c>
      <c r="AX289" s="13" t="s">
        <v>72</v>
      </c>
      <c r="AY289" s="243" t="s">
        <v>136</v>
      </c>
    </row>
    <row r="290" s="14" customFormat="1">
      <c r="A290" s="14"/>
      <c r="B290" s="244"/>
      <c r="C290" s="245"/>
      <c r="D290" s="235" t="s">
        <v>147</v>
      </c>
      <c r="E290" s="246" t="s">
        <v>19</v>
      </c>
      <c r="F290" s="247" t="s">
        <v>222</v>
      </c>
      <c r="G290" s="245"/>
      <c r="H290" s="248">
        <v>30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147</v>
      </c>
      <c r="AU290" s="254" t="s">
        <v>80</v>
      </c>
      <c r="AV290" s="14" t="s">
        <v>80</v>
      </c>
      <c r="AW290" s="14" t="s">
        <v>33</v>
      </c>
      <c r="AX290" s="14" t="s">
        <v>72</v>
      </c>
      <c r="AY290" s="254" t="s">
        <v>136</v>
      </c>
    </row>
    <row r="291" s="16" customFormat="1">
      <c r="A291" s="16"/>
      <c r="B291" s="266"/>
      <c r="C291" s="267"/>
      <c r="D291" s="235" t="s">
        <v>147</v>
      </c>
      <c r="E291" s="268" t="s">
        <v>19</v>
      </c>
      <c r="F291" s="269" t="s">
        <v>167</v>
      </c>
      <c r="G291" s="267"/>
      <c r="H291" s="270">
        <v>165.88500000000002</v>
      </c>
      <c r="I291" s="271"/>
      <c r="J291" s="267"/>
      <c r="K291" s="267"/>
      <c r="L291" s="272"/>
      <c r="M291" s="273"/>
      <c r="N291" s="274"/>
      <c r="O291" s="274"/>
      <c r="P291" s="274"/>
      <c r="Q291" s="274"/>
      <c r="R291" s="274"/>
      <c r="S291" s="274"/>
      <c r="T291" s="275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76" t="s">
        <v>147</v>
      </c>
      <c r="AU291" s="276" t="s">
        <v>80</v>
      </c>
      <c r="AV291" s="16" t="s">
        <v>143</v>
      </c>
      <c r="AW291" s="16" t="s">
        <v>33</v>
      </c>
      <c r="AX291" s="16" t="s">
        <v>76</v>
      </c>
      <c r="AY291" s="276" t="s">
        <v>136</v>
      </c>
    </row>
    <row r="292" s="2" customFormat="1" ht="24.15" customHeight="1">
      <c r="A292" s="41"/>
      <c r="B292" s="42"/>
      <c r="C292" s="215" t="s">
        <v>249</v>
      </c>
      <c r="D292" s="215" t="s">
        <v>138</v>
      </c>
      <c r="E292" s="216" t="s">
        <v>250</v>
      </c>
      <c r="F292" s="217" t="s">
        <v>251</v>
      </c>
      <c r="G292" s="218" t="s">
        <v>181</v>
      </c>
      <c r="H292" s="219">
        <v>165.88499999999999</v>
      </c>
      <c r="I292" s="220"/>
      <c r="J292" s="221">
        <f>ROUND(I292*H292,2)</f>
        <v>0</v>
      </c>
      <c r="K292" s="217" t="s">
        <v>142</v>
      </c>
      <c r="L292" s="47"/>
      <c r="M292" s="222" t="s">
        <v>19</v>
      </c>
      <c r="N292" s="223" t="s">
        <v>43</v>
      </c>
      <c r="O292" s="87"/>
      <c r="P292" s="224">
        <f>O292*H292</f>
        <v>0</v>
      </c>
      <c r="Q292" s="224">
        <v>0.0066</v>
      </c>
      <c r="R292" s="224">
        <f>Q292*H292</f>
        <v>1.094841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143</v>
      </c>
      <c r="AT292" s="226" t="s">
        <v>138</v>
      </c>
      <c r="AU292" s="226" t="s">
        <v>80</v>
      </c>
      <c r="AY292" s="20" t="s">
        <v>136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76</v>
      </c>
      <c r="BK292" s="227">
        <f>ROUND(I292*H292,2)</f>
        <v>0</v>
      </c>
      <c r="BL292" s="20" t="s">
        <v>143</v>
      </c>
      <c r="BM292" s="226" t="s">
        <v>252</v>
      </c>
    </row>
    <row r="293" s="2" customFormat="1">
      <c r="A293" s="41"/>
      <c r="B293" s="42"/>
      <c r="C293" s="43"/>
      <c r="D293" s="228" t="s">
        <v>145</v>
      </c>
      <c r="E293" s="43"/>
      <c r="F293" s="229" t="s">
        <v>253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145</v>
      </c>
      <c r="AU293" s="20" t="s">
        <v>80</v>
      </c>
    </row>
    <row r="294" s="2" customFormat="1" ht="16.5" customHeight="1">
      <c r="A294" s="41"/>
      <c r="B294" s="42"/>
      <c r="C294" s="215" t="s">
        <v>254</v>
      </c>
      <c r="D294" s="215" t="s">
        <v>138</v>
      </c>
      <c r="E294" s="216" t="s">
        <v>255</v>
      </c>
      <c r="F294" s="217" t="s">
        <v>256</v>
      </c>
      <c r="G294" s="218" t="s">
        <v>195</v>
      </c>
      <c r="H294" s="219">
        <v>23.800000000000001</v>
      </c>
      <c r="I294" s="220"/>
      <c r="J294" s="221">
        <f>ROUND(I294*H294,2)</f>
        <v>0</v>
      </c>
      <c r="K294" s="217" t="s">
        <v>19</v>
      </c>
      <c r="L294" s="47"/>
      <c r="M294" s="222" t="s">
        <v>19</v>
      </c>
      <c r="N294" s="223" t="s">
        <v>43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143</v>
      </c>
      <c r="AT294" s="226" t="s">
        <v>138</v>
      </c>
      <c r="AU294" s="226" t="s">
        <v>80</v>
      </c>
      <c r="AY294" s="20" t="s">
        <v>136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76</v>
      </c>
      <c r="BK294" s="227">
        <f>ROUND(I294*H294,2)</f>
        <v>0</v>
      </c>
      <c r="BL294" s="20" t="s">
        <v>143</v>
      </c>
      <c r="BM294" s="226" t="s">
        <v>257</v>
      </c>
    </row>
    <row r="295" s="13" customFormat="1">
      <c r="A295" s="13"/>
      <c r="B295" s="233"/>
      <c r="C295" s="234"/>
      <c r="D295" s="235" t="s">
        <v>147</v>
      </c>
      <c r="E295" s="236" t="s">
        <v>19</v>
      </c>
      <c r="F295" s="237" t="s">
        <v>163</v>
      </c>
      <c r="G295" s="234"/>
      <c r="H295" s="236" t="s">
        <v>19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147</v>
      </c>
      <c r="AU295" s="243" t="s">
        <v>80</v>
      </c>
      <c r="AV295" s="13" t="s">
        <v>76</v>
      </c>
      <c r="AW295" s="13" t="s">
        <v>33</v>
      </c>
      <c r="AX295" s="13" t="s">
        <v>72</v>
      </c>
      <c r="AY295" s="243" t="s">
        <v>136</v>
      </c>
    </row>
    <row r="296" s="14" customFormat="1">
      <c r="A296" s="14"/>
      <c r="B296" s="244"/>
      <c r="C296" s="245"/>
      <c r="D296" s="235" t="s">
        <v>147</v>
      </c>
      <c r="E296" s="246" t="s">
        <v>19</v>
      </c>
      <c r="F296" s="247" t="s">
        <v>258</v>
      </c>
      <c r="G296" s="245"/>
      <c r="H296" s="248">
        <v>23.800000000000001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147</v>
      </c>
      <c r="AU296" s="254" t="s">
        <v>80</v>
      </c>
      <c r="AV296" s="14" t="s">
        <v>80</v>
      </c>
      <c r="AW296" s="14" t="s">
        <v>33</v>
      </c>
      <c r="AX296" s="14" t="s">
        <v>76</v>
      </c>
      <c r="AY296" s="254" t="s">
        <v>136</v>
      </c>
    </row>
    <row r="297" s="2" customFormat="1" ht="16.5" customHeight="1">
      <c r="A297" s="41"/>
      <c r="B297" s="42"/>
      <c r="C297" s="215" t="s">
        <v>259</v>
      </c>
      <c r="D297" s="215" t="s">
        <v>138</v>
      </c>
      <c r="E297" s="216" t="s">
        <v>260</v>
      </c>
      <c r="F297" s="217" t="s">
        <v>261</v>
      </c>
      <c r="G297" s="218" t="s">
        <v>181</v>
      </c>
      <c r="H297" s="219">
        <v>150</v>
      </c>
      <c r="I297" s="220"/>
      <c r="J297" s="221">
        <f>ROUND(I297*H297,2)</f>
        <v>0</v>
      </c>
      <c r="K297" s="217" t="s">
        <v>142</v>
      </c>
      <c r="L297" s="47"/>
      <c r="M297" s="222" t="s">
        <v>19</v>
      </c>
      <c r="N297" s="223" t="s">
        <v>43</v>
      </c>
      <c r="O297" s="87"/>
      <c r="P297" s="224">
        <f>O297*H297</f>
        <v>0</v>
      </c>
      <c r="Q297" s="224">
        <v>4.3999999999999999E-05</v>
      </c>
      <c r="R297" s="224">
        <f>Q297*H297</f>
        <v>0.0066</v>
      </c>
      <c r="S297" s="224">
        <v>6.0000000000000002E-05</v>
      </c>
      <c r="T297" s="225">
        <f>S297*H297</f>
        <v>0.0090000000000000011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143</v>
      </c>
      <c r="AT297" s="226" t="s">
        <v>138</v>
      </c>
      <c r="AU297" s="226" t="s">
        <v>80</v>
      </c>
      <c r="AY297" s="20" t="s">
        <v>136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76</v>
      </c>
      <c r="BK297" s="227">
        <f>ROUND(I297*H297,2)</f>
        <v>0</v>
      </c>
      <c r="BL297" s="20" t="s">
        <v>143</v>
      </c>
      <c r="BM297" s="226" t="s">
        <v>262</v>
      </c>
    </row>
    <row r="298" s="2" customFormat="1">
      <c r="A298" s="41"/>
      <c r="B298" s="42"/>
      <c r="C298" s="43"/>
      <c r="D298" s="228" t="s">
        <v>145</v>
      </c>
      <c r="E298" s="43"/>
      <c r="F298" s="229" t="s">
        <v>263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145</v>
      </c>
      <c r="AU298" s="20" t="s">
        <v>80</v>
      </c>
    </row>
    <row r="299" s="13" customFormat="1">
      <c r="A299" s="13"/>
      <c r="B299" s="233"/>
      <c r="C299" s="234"/>
      <c r="D299" s="235" t="s">
        <v>147</v>
      </c>
      <c r="E299" s="236" t="s">
        <v>19</v>
      </c>
      <c r="F299" s="237" t="s">
        <v>163</v>
      </c>
      <c r="G299" s="234"/>
      <c r="H299" s="236" t="s">
        <v>19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147</v>
      </c>
      <c r="AU299" s="243" t="s">
        <v>80</v>
      </c>
      <c r="AV299" s="13" t="s">
        <v>76</v>
      </c>
      <c r="AW299" s="13" t="s">
        <v>33</v>
      </c>
      <c r="AX299" s="13" t="s">
        <v>72</v>
      </c>
      <c r="AY299" s="243" t="s">
        <v>136</v>
      </c>
    </row>
    <row r="300" s="13" customFormat="1">
      <c r="A300" s="13"/>
      <c r="B300" s="233"/>
      <c r="C300" s="234"/>
      <c r="D300" s="235" t="s">
        <v>147</v>
      </c>
      <c r="E300" s="236" t="s">
        <v>19</v>
      </c>
      <c r="F300" s="237" t="s">
        <v>149</v>
      </c>
      <c r="G300" s="234"/>
      <c r="H300" s="236" t="s">
        <v>19</v>
      </c>
      <c r="I300" s="238"/>
      <c r="J300" s="234"/>
      <c r="K300" s="234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147</v>
      </c>
      <c r="AU300" s="243" t="s">
        <v>80</v>
      </c>
      <c r="AV300" s="13" t="s">
        <v>76</v>
      </c>
      <c r="AW300" s="13" t="s">
        <v>33</v>
      </c>
      <c r="AX300" s="13" t="s">
        <v>72</v>
      </c>
      <c r="AY300" s="243" t="s">
        <v>136</v>
      </c>
    </row>
    <row r="301" s="13" customFormat="1">
      <c r="A301" s="13"/>
      <c r="B301" s="233"/>
      <c r="C301" s="234"/>
      <c r="D301" s="235" t="s">
        <v>147</v>
      </c>
      <c r="E301" s="236" t="s">
        <v>19</v>
      </c>
      <c r="F301" s="237" t="s">
        <v>150</v>
      </c>
      <c r="G301" s="234"/>
      <c r="H301" s="236" t="s">
        <v>19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147</v>
      </c>
      <c r="AU301" s="243" t="s">
        <v>80</v>
      </c>
      <c r="AV301" s="13" t="s">
        <v>76</v>
      </c>
      <c r="AW301" s="13" t="s">
        <v>33</v>
      </c>
      <c r="AX301" s="13" t="s">
        <v>72</v>
      </c>
      <c r="AY301" s="243" t="s">
        <v>136</v>
      </c>
    </row>
    <row r="302" s="14" customFormat="1">
      <c r="A302" s="14"/>
      <c r="B302" s="244"/>
      <c r="C302" s="245"/>
      <c r="D302" s="235" t="s">
        <v>147</v>
      </c>
      <c r="E302" s="246" t="s">
        <v>19</v>
      </c>
      <c r="F302" s="247" t="s">
        <v>264</v>
      </c>
      <c r="G302" s="245"/>
      <c r="H302" s="248">
        <v>100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147</v>
      </c>
      <c r="AU302" s="254" t="s">
        <v>80</v>
      </c>
      <c r="AV302" s="14" t="s">
        <v>80</v>
      </c>
      <c r="AW302" s="14" t="s">
        <v>33</v>
      </c>
      <c r="AX302" s="14" t="s">
        <v>72</v>
      </c>
      <c r="AY302" s="254" t="s">
        <v>136</v>
      </c>
    </row>
    <row r="303" s="13" customFormat="1">
      <c r="A303" s="13"/>
      <c r="B303" s="233"/>
      <c r="C303" s="234"/>
      <c r="D303" s="235" t="s">
        <v>147</v>
      </c>
      <c r="E303" s="236" t="s">
        <v>19</v>
      </c>
      <c r="F303" s="237" t="s">
        <v>165</v>
      </c>
      <c r="G303" s="234"/>
      <c r="H303" s="236" t="s">
        <v>19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147</v>
      </c>
      <c r="AU303" s="243" t="s">
        <v>80</v>
      </c>
      <c r="AV303" s="13" t="s">
        <v>76</v>
      </c>
      <c r="AW303" s="13" t="s">
        <v>33</v>
      </c>
      <c r="AX303" s="13" t="s">
        <v>72</v>
      </c>
      <c r="AY303" s="243" t="s">
        <v>136</v>
      </c>
    </row>
    <row r="304" s="14" customFormat="1">
      <c r="A304" s="14"/>
      <c r="B304" s="244"/>
      <c r="C304" s="245"/>
      <c r="D304" s="235" t="s">
        <v>147</v>
      </c>
      <c r="E304" s="246" t="s">
        <v>19</v>
      </c>
      <c r="F304" s="247" t="s">
        <v>265</v>
      </c>
      <c r="G304" s="245"/>
      <c r="H304" s="248">
        <v>50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147</v>
      </c>
      <c r="AU304" s="254" t="s">
        <v>80</v>
      </c>
      <c r="AV304" s="14" t="s">
        <v>80</v>
      </c>
      <c r="AW304" s="14" t="s">
        <v>33</v>
      </c>
      <c r="AX304" s="14" t="s">
        <v>72</v>
      </c>
      <c r="AY304" s="254" t="s">
        <v>136</v>
      </c>
    </row>
    <row r="305" s="16" customFormat="1">
      <c r="A305" s="16"/>
      <c r="B305" s="266"/>
      <c r="C305" s="267"/>
      <c r="D305" s="235" t="s">
        <v>147</v>
      </c>
      <c r="E305" s="268" t="s">
        <v>19</v>
      </c>
      <c r="F305" s="269" t="s">
        <v>167</v>
      </c>
      <c r="G305" s="267"/>
      <c r="H305" s="270">
        <v>150</v>
      </c>
      <c r="I305" s="271"/>
      <c r="J305" s="267"/>
      <c r="K305" s="267"/>
      <c r="L305" s="272"/>
      <c r="M305" s="273"/>
      <c r="N305" s="274"/>
      <c r="O305" s="274"/>
      <c r="P305" s="274"/>
      <c r="Q305" s="274"/>
      <c r="R305" s="274"/>
      <c r="S305" s="274"/>
      <c r="T305" s="275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76" t="s">
        <v>147</v>
      </c>
      <c r="AU305" s="276" t="s">
        <v>80</v>
      </c>
      <c r="AV305" s="16" t="s">
        <v>143</v>
      </c>
      <c r="AW305" s="16" t="s">
        <v>33</v>
      </c>
      <c r="AX305" s="16" t="s">
        <v>76</v>
      </c>
      <c r="AY305" s="276" t="s">
        <v>136</v>
      </c>
    </row>
    <row r="306" s="2" customFormat="1" ht="21.75" customHeight="1">
      <c r="A306" s="41"/>
      <c r="B306" s="42"/>
      <c r="C306" s="215" t="s">
        <v>266</v>
      </c>
      <c r="D306" s="215" t="s">
        <v>138</v>
      </c>
      <c r="E306" s="216" t="s">
        <v>267</v>
      </c>
      <c r="F306" s="217" t="s">
        <v>268</v>
      </c>
      <c r="G306" s="218" t="s">
        <v>141</v>
      </c>
      <c r="H306" s="219">
        <v>1.125</v>
      </c>
      <c r="I306" s="220"/>
      <c r="J306" s="221">
        <f>ROUND(I306*H306,2)</f>
        <v>0</v>
      </c>
      <c r="K306" s="217" t="s">
        <v>142</v>
      </c>
      <c r="L306" s="47"/>
      <c r="M306" s="222" t="s">
        <v>19</v>
      </c>
      <c r="N306" s="223" t="s">
        <v>43</v>
      </c>
      <c r="O306" s="87"/>
      <c r="P306" s="224">
        <f>O306*H306</f>
        <v>0</v>
      </c>
      <c r="Q306" s="224">
        <v>2.5018699999999998</v>
      </c>
      <c r="R306" s="224">
        <f>Q306*H306</f>
        <v>2.8146037499999998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143</v>
      </c>
      <c r="AT306" s="226" t="s">
        <v>138</v>
      </c>
      <c r="AU306" s="226" t="s">
        <v>80</v>
      </c>
      <c r="AY306" s="20" t="s">
        <v>136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76</v>
      </c>
      <c r="BK306" s="227">
        <f>ROUND(I306*H306,2)</f>
        <v>0</v>
      </c>
      <c r="BL306" s="20" t="s">
        <v>143</v>
      </c>
      <c r="BM306" s="226" t="s">
        <v>269</v>
      </c>
    </row>
    <row r="307" s="2" customFormat="1">
      <c r="A307" s="41"/>
      <c r="B307" s="42"/>
      <c r="C307" s="43"/>
      <c r="D307" s="228" t="s">
        <v>145</v>
      </c>
      <c r="E307" s="43"/>
      <c r="F307" s="229" t="s">
        <v>270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145</v>
      </c>
      <c r="AU307" s="20" t="s">
        <v>80</v>
      </c>
    </row>
    <row r="308" s="13" customFormat="1">
      <c r="A308" s="13"/>
      <c r="B308" s="233"/>
      <c r="C308" s="234"/>
      <c r="D308" s="235" t="s">
        <v>147</v>
      </c>
      <c r="E308" s="236" t="s">
        <v>19</v>
      </c>
      <c r="F308" s="237" t="s">
        <v>163</v>
      </c>
      <c r="G308" s="234"/>
      <c r="H308" s="236" t="s">
        <v>19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147</v>
      </c>
      <c r="AU308" s="243" t="s">
        <v>80</v>
      </c>
      <c r="AV308" s="13" t="s">
        <v>76</v>
      </c>
      <c r="AW308" s="13" t="s">
        <v>33</v>
      </c>
      <c r="AX308" s="13" t="s">
        <v>72</v>
      </c>
      <c r="AY308" s="243" t="s">
        <v>136</v>
      </c>
    </row>
    <row r="309" s="13" customFormat="1">
      <c r="A309" s="13"/>
      <c r="B309" s="233"/>
      <c r="C309" s="234"/>
      <c r="D309" s="235" t="s">
        <v>147</v>
      </c>
      <c r="E309" s="236" t="s">
        <v>19</v>
      </c>
      <c r="F309" s="237" t="s">
        <v>149</v>
      </c>
      <c r="G309" s="234"/>
      <c r="H309" s="236" t="s">
        <v>19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147</v>
      </c>
      <c r="AU309" s="243" t="s">
        <v>80</v>
      </c>
      <c r="AV309" s="13" t="s">
        <v>76</v>
      </c>
      <c r="AW309" s="13" t="s">
        <v>33</v>
      </c>
      <c r="AX309" s="13" t="s">
        <v>72</v>
      </c>
      <c r="AY309" s="243" t="s">
        <v>136</v>
      </c>
    </row>
    <row r="310" s="13" customFormat="1">
      <c r="A310" s="13"/>
      <c r="B310" s="233"/>
      <c r="C310" s="234"/>
      <c r="D310" s="235" t="s">
        <v>147</v>
      </c>
      <c r="E310" s="236" t="s">
        <v>19</v>
      </c>
      <c r="F310" s="237" t="s">
        <v>150</v>
      </c>
      <c r="G310" s="234"/>
      <c r="H310" s="236" t="s">
        <v>19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147</v>
      </c>
      <c r="AU310" s="243" t="s">
        <v>80</v>
      </c>
      <c r="AV310" s="13" t="s">
        <v>76</v>
      </c>
      <c r="AW310" s="13" t="s">
        <v>33</v>
      </c>
      <c r="AX310" s="13" t="s">
        <v>72</v>
      </c>
      <c r="AY310" s="243" t="s">
        <v>136</v>
      </c>
    </row>
    <row r="311" s="14" customFormat="1">
      <c r="A311" s="14"/>
      <c r="B311" s="244"/>
      <c r="C311" s="245"/>
      <c r="D311" s="235" t="s">
        <v>147</v>
      </c>
      <c r="E311" s="246" t="s">
        <v>19</v>
      </c>
      <c r="F311" s="247" t="s">
        <v>271</v>
      </c>
      <c r="G311" s="245"/>
      <c r="H311" s="248">
        <v>1.125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147</v>
      </c>
      <c r="AU311" s="254" t="s">
        <v>80</v>
      </c>
      <c r="AV311" s="14" t="s">
        <v>80</v>
      </c>
      <c r="AW311" s="14" t="s">
        <v>33</v>
      </c>
      <c r="AX311" s="14" t="s">
        <v>76</v>
      </c>
      <c r="AY311" s="254" t="s">
        <v>136</v>
      </c>
    </row>
    <row r="312" s="2" customFormat="1" ht="24.15" customHeight="1">
      <c r="A312" s="41"/>
      <c r="B312" s="42"/>
      <c r="C312" s="215" t="s">
        <v>272</v>
      </c>
      <c r="D312" s="215" t="s">
        <v>138</v>
      </c>
      <c r="E312" s="216" t="s">
        <v>273</v>
      </c>
      <c r="F312" s="217" t="s">
        <v>274</v>
      </c>
      <c r="G312" s="218" t="s">
        <v>141</v>
      </c>
      <c r="H312" s="219">
        <v>1.125</v>
      </c>
      <c r="I312" s="220"/>
      <c r="J312" s="221">
        <f>ROUND(I312*H312,2)</f>
        <v>0</v>
      </c>
      <c r="K312" s="217" t="s">
        <v>142</v>
      </c>
      <c r="L312" s="47"/>
      <c r="M312" s="222" t="s">
        <v>19</v>
      </c>
      <c r="N312" s="223" t="s">
        <v>43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143</v>
      </c>
      <c r="AT312" s="226" t="s">
        <v>138</v>
      </c>
      <c r="AU312" s="226" t="s">
        <v>80</v>
      </c>
      <c r="AY312" s="20" t="s">
        <v>136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76</v>
      </c>
      <c r="BK312" s="227">
        <f>ROUND(I312*H312,2)</f>
        <v>0</v>
      </c>
      <c r="BL312" s="20" t="s">
        <v>143</v>
      </c>
      <c r="BM312" s="226" t="s">
        <v>275</v>
      </c>
    </row>
    <row r="313" s="2" customFormat="1">
      <c r="A313" s="41"/>
      <c r="B313" s="42"/>
      <c r="C313" s="43"/>
      <c r="D313" s="228" t="s">
        <v>145</v>
      </c>
      <c r="E313" s="43"/>
      <c r="F313" s="229" t="s">
        <v>276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145</v>
      </c>
      <c r="AU313" s="20" t="s">
        <v>80</v>
      </c>
    </row>
    <row r="314" s="2" customFormat="1" ht="16.5" customHeight="1">
      <c r="A314" s="41"/>
      <c r="B314" s="42"/>
      <c r="C314" s="215" t="s">
        <v>277</v>
      </c>
      <c r="D314" s="215" t="s">
        <v>138</v>
      </c>
      <c r="E314" s="216" t="s">
        <v>278</v>
      </c>
      <c r="F314" s="217" t="s">
        <v>279</v>
      </c>
      <c r="G314" s="218" t="s">
        <v>280</v>
      </c>
      <c r="H314" s="219">
        <v>0.034000000000000002</v>
      </c>
      <c r="I314" s="220"/>
      <c r="J314" s="221">
        <f>ROUND(I314*H314,2)</f>
        <v>0</v>
      </c>
      <c r="K314" s="217" t="s">
        <v>142</v>
      </c>
      <c r="L314" s="47"/>
      <c r="M314" s="222" t="s">
        <v>19</v>
      </c>
      <c r="N314" s="223" t="s">
        <v>43</v>
      </c>
      <c r="O314" s="87"/>
      <c r="P314" s="224">
        <f>O314*H314</f>
        <v>0</v>
      </c>
      <c r="Q314" s="224">
        <v>1.04160908</v>
      </c>
      <c r="R314" s="224">
        <f>Q314*H314</f>
        <v>0.03541470872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143</v>
      </c>
      <c r="AT314" s="226" t="s">
        <v>138</v>
      </c>
      <c r="AU314" s="226" t="s">
        <v>80</v>
      </c>
      <c r="AY314" s="20" t="s">
        <v>136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76</v>
      </c>
      <c r="BK314" s="227">
        <f>ROUND(I314*H314,2)</f>
        <v>0</v>
      </c>
      <c r="BL314" s="20" t="s">
        <v>143</v>
      </c>
      <c r="BM314" s="226" t="s">
        <v>281</v>
      </c>
    </row>
    <row r="315" s="2" customFormat="1">
      <c r="A315" s="41"/>
      <c r="B315" s="42"/>
      <c r="C315" s="43"/>
      <c r="D315" s="228" t="s">
        <v>145</v>
      </c>
      <c r="E315" s="43"/>
      <c r="F315" s="229" t="s">
        <v>282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145</v>
      </c>
      <c r="AU315" s="20" t="s">
        <v>80</v>
      </c>
    </row>
    <row r="316" s="13" customFormat="1">
      <c r="A316" s="13"/>
      <c r="B316" s="233"/>
      <c r="C316" s="234"/>
      <c r="D316" s="235" t="s">
        <v>147</v>
      </c>
      <c r="E316" s="236" t="s">
        <v>19</v>
      </c>
      <c r="F316" s="237" t="s">
        <v>148</v>
      </c>
      <c r="G316" s="234"/>
      <c r="H316" s="236" t="s">
        <v>19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147</v>
      </c>
      <c r="AU316" s="243" t="s">
        <v>80</v>
      </c>
      <c r="AV316" s="13" t="s">
        <v>76</v>
      </c>
      <c r="AW316" s="13" t="s">
        <v>33</v>
      </c>
      <c r="AX316" s="13" t="s">
        <v>72</v>
      </c>
      <c r="AY316" s="243" t="s">
        <v>136</v>
      </c>
    </row>
    <row r="317" s="13" customFormat="1">
      <c r="A317" s="13"/>
      <c r="B317" s="233"/>
      <c r="C317" s="234"/>
      <c r="D317" s="235" t="s">
        <v>147</v>
      </c>
      <c r="E317" s="236" t="s">
        <v>19</v>
      </c>
      <c r="F317" s="237" t="s">
        <v>149</v>
      </c>
      <c r="G317" s="234"/>
      <c r="H317" s="236" t="s">
        <v>19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147</v>
      </c>
      <c r="AU317" s="243" t="s">
        <v>80</v>
      </c>
      <c r="AV317" s="13" t="s">
        <v>76</v>
      </c>
      <c r="AW317" s="13" t="s">
        <v>33</v>
      </c>
      <c r="AX317" s="13" t="s">
        <v>72</v>
      </c>
      <c r="AY317" s="243" t="s">
        <v>136</v>
      </c>
    </row>
    <row r="318" s="13" customFormat="1">
      <c r="A318" s="13"/>
      <c r="B318" s="233"/>
      <c r="C318" s="234"/>
      <c r="D318" s="235" t="s">
        <v>147</v>
      </c>
      <c r="E318" s="236" t="s">
        <v>19</v>
      </c>
      <c r="F318" s="237" t="s">
        <v>150</v>
      </c>
      <c r="G318" s="234"/>
      <c r="H318" s="236" t="s">
        <v>19</v>
      </c>
      <c r="I318" s="238"/>
      <c r="J318" s="234"/>
      <c r="K318" s="234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147</v>
      </c>
      <c r="AU318" s="243" t="s">
        <v>80</v>
      </c>
      <c r="AV318" s="13" t="s">
        <v>76</v>
      </c>
      <c r="AW318" s="13" t="s">
        <v>33</v>
      </c>
      <c r="AX318" s="13" t="s">
        <v>72</v>
      </c>
      <c r="AY318" s="243" t="s">
        <v>136</v>
      </c>
    </row>
    <row r="319" s="14" customFormat="1">
      <c r="A319" s="14"/>
      <c r="B319" s="244"/>
      <c r="C319" s="245"/>
      <c r="D319" s="235" t="s">
        <v>147</v>
      </c>
      <c r="E319" s="246" t="s">
        <v>19</v>
      </c>
      <c r="F319" s="247" t="s">
        <v>283</v>
      </c>
      <c r="G319" s="245"/>
      <c r="H319" s="248">
        <v>0.034000000000000002</v>
      </c>
      <c r="I319" s="249"/>
      <c r="J319" s="245"/>
      <c r="K319" s="245"/>
      <c r="L319" s="250"/>
      <c r="M319" s="251"/>
      <c r="N319" s="252"/>
      <c r="O319" s="252"/>
      <c r="P319" s="252"/>
      <c r="Q319" s="252"/>
      <c r="R319" s="252"/>
      <c r="S319" s="252"/>
      <c r="T319" s="25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4" t="s">
        <v>147</v>
      </c>
      <c r="AU319" s="254" t="s">
        <v>80</v>
      </c>
      <c r="AV319" s="14" t="s">
        <v>80</v>
      </c>
      <c r="AW319" s="14" t="s">
        <v>33</v>
      </c>
      <c r="AX319" s="14" t="s">
        <v>76</v>
      </c>
      <c r="AY319" s="254" t="s">
        <v>136</v>
      </c>
    </row>
    <row r="320" s="2" customFormat="1" ht="21.75" customHeight="1">
      <c r="A320" s="41"/>
      <c r="B320" s="42"/>
      <c r="C320" s="215" t="s">
        <v>284</v>
      </c>
      <c r="D320" s="215" t="s">
        <v>138</v>
      </c>
      <c r="E320" s="216" t="s">
        <v>285</v>
      </c>
      <c r="F320" s="217" t="s">
        <v>286</v>
      </c>
      <c r="G320" s="218" t="s">
        <v>181</v>
      </c>
      <c r="H320" s="219">
        <v>42.969999999999999</v>
      </c>
      <c r="I320" s="220"/>
      <c r="J320" s="221">
        <f>ROUND(I320*H320,2)</f>
        <v>0</v>
      </c>
      <c r="K320" s="217" t="s">
        <v>142</v>
      </c>
      <c r="L320" s="47"/>
      <c r="M320" s="222" t="s">
        <v>19</v>
      </c>
      <c r="N320" s="223" t="s">
        <v>43</v>
      </c>
      <c r="O320" s="87"/>
      <c r="P320" s="224">
        <f>O320*H320</f>
        <v>0</v>
      </c>
      <c r="Q320" s="224">
        <v>0.063</v>
      </c>
      <c r="R320" s="224">
        <f>Q320*H320</f>
        <v>2.7071100000000001</v>
      </c>
      <c r="S320" s="224">
        <v>0</v>
      </c>
      <c r="T320" s="225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26" t="s">
        <v>143</v>
      </c>
      <c r="AT320" s="226" t="s">
        <v>138</v>
      </c>
      <c r="AU320" s="226" t="s">
        <v>80</v>
      </c>
      <c r="AY320" s="20" t="s">
        <v>136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20" t="s">
        <v>76</v>
      </c>
      <c r="BK320" s="227">
        <f>ROUND(I320*H320,2)</f>
        <v>0</v>
      </c>
      <c r="BL320" s="20" t="s">
        <v>143</v>
      </c>
      <c r="BM320" s="226" t="s">
        <v>287</v>
      </c>
    </row>
    <row r="321" s="2" customFormat="1">
      <c r="A321" s="41"/>
      <c r="B321" s="42"/>
      <c r="C321" s="43"/>
      <c r="D321" s="228" t="s">
        <v>145</v>
      </c>
      <c r="E321" s="43"/>
      <c r="F321" s="229" t="s">
        <v>288</v>
      </c>
      <c r="G321" s="43"/>
      <c r="H321" s="43"/>
      <c r="I321" s="230"/>
      <c r="J321" s="43"/>
      <c r="K321" s="43"/>
      <c r="L321" s="47"/>
      <c r="M321" s="231"/>
      <c r="N321" s="232"/>
      <c r="O321" s="87"/>
      <c r="P321" s="87"/>
      <c r="Q321" s="87"/>
      <c r="R321" s="87"/>
      <c r="S321" s="87"/>
      <c r="T321" s="88"/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T321" s="20" t="s">
        <v>145</v>
      </c>
      <c r="AU321" s="20" t="s">
        <v>80</v>
      </c>
    </row>
    <row r="322" s="13" customFormat="1">
      <c r="A322" s="13"/>
      <c r="B322" s="233"/>
      <c r="C322" s="234"/>
      <c r="D322" s="235" t="s">
        <v>147</v>
      </c>
      <c r="E322" s="236" t="s">
        <v>19</v>
      </c>
      <c r="F322" s="237" t="s">
        <v>163</v>
      </c>
      <c r="G322" s="234"/>
      <c r="H322" s="236" t="s">
        <v>19</v>
      </c>
      <c r="I322" s="238"/>
      <c r="J322" s="234"/>
      <c r="K322" s="234"/>
      <c r="L322" s="239"/>
      <c r="M322" s="240"/>
      <c r="N322" s="241"/>
      <c r="O322" s="241"/>
      <c r="P322" s="241"/>
      <c r="Q322" s="241"/>
      <c r="R322" s="241"/>
      <c r="S322" s="241"/>
      <c r="T322" s="24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3" t="s">
        <v>147</v>
      </c>
      <c r="AU322" s="243" t="s">
        <v>80</v>
      </c>
      <c r="AV322" s="13" t="s">
        <v>76</v>
      </c>
      <c r="AW322" s="13" t="s">
        <v>33</v>
      </c>
      <c r="AX322" s="13" t="s">
        <v>72</v>
      </c>
      <c r="AY322" s="243" t="s">
        <v>136</v>
      </c>
    </row>
    <row r="323" s="13" customFormat="1">
      <c r="A323" s="13"/>
      <c r="B323" s="233"/>
      <c r="C323" s="234"/>
      <c r="D323" s="235" t="s">
        <v>147</v>
      </c>
      <c r="E323" s="236" t="s">
        <v>19</v>
      </c>
      <c r="F323" s="237" t="s">
        <v>289</v>
      </c>
      <c r="G323" s="234"/>
      <c r="H323" s="236" t="s">
        <v>19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147</v>
      </c>
      <c r="AU323" s="243" t="s">
        <v>80</v>
      </c>
      <c r="AV323" s="13" t="s">
        <v>76</v>
      </c>
      <c r="AW323" s="13" t="s">
        <v>33</v>
      </c>
      <c r="AX323" s="13" t="s">
        <v>72</v>
      </c>
      <c r="AY323" s="243" t="s">
        <v>136</v>
      </c>
    </row>
    <row r="324" s="13" customFormat="1">
      <c r="A324" s="13"/>
      <c r="B324" s="233"/>
      <c r="C324" s="234"/>
      <c r="D324" s="235" t="s">
        <v>147</v>
      </c>
      <c r="E324" s="236" t="s">
        <v>19</v>
      </c>
      <c r="F324" s="237" t="s">
        <v>149</v>
      </c>
      <c r="G324" s="234"/>
      <c r="H324" s="236" t="s">
        <v>19</v>
      </c>
      <c r="I324" s="238"/>
      <c r="J324" s="234"/>
      <c r="K324" s="234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147</v>
      </c>
      <c r="AU324" s="243" t="s">
        <v>80</v>
      </c>
      <c r="AV324" s="13" t="s">
        <v>76</v>
      </c>
      <c r="AW324" s="13" t="s">
        <v>33</v>
      </c>
      <c r="AX324" s="13" t="s">
        <v>72</v>
      </c>
      <c r="AY324" s="243" t="s">
        <v>136</v>
      </c>
    </row>
    <row r="325" s="13" customFormat="1">
      <c r="A325" s="13"/>
      <c r="B325" s="233"/>
      <c r="C325" s="234"/>
      <c r="D325" s="235" t="s">
        <v>147</v>
      </c>
      <c r="E325" s="236" t="s">
        <v>19</v>
      </c>
      <c r="F325" s="237" t="s">
        <v>150</v>
      </c>
      <c r="G325" s="234"/>
      <c r="H325" s="236" t="s">
        <v>19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147</v>
      </c>
      <c r="AU325" s="243" t="s">
        <v>80</v>
      </c>
      <c r="AV325" s="13" t="s">
        <v>76</v>
      </c>
      <c r="AW325" s="13" t="s">
        <v>33</v>
      </c>
      <c r="AX325" s="13" t="s">
        <v>72</v>
      </c>
      <c r="AY325" s="243" t="s">
        <v>136</v>
      </c>
    </row>
    <row r="326" s="14" customFormat="1">
      <c r="A326" s="14"/>
      <c r="B326" s="244"/>
      <c r="C326" s="245"/>
      <c r="D326" s="235" t="s">
        <v>147</v>
      </c>
      <c r="E326" s="246" t="s">
        <v>19</v>
      </c>
      <c r="F326" s="247" t="s">
        <v>290</v>
      </c>
      <c r="G326" s="245"/>
      <c r="H326" s="248">
        <v>21.399999999999999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147</v>
      </c>
      <c r="AU326" s="254" t="s">
        <v>80</v>
      </c>
      <c r="AV326" s="14" t="s">
        <v>80</v>
      </c>
      <c r="AW326" s="14" t="s">
        <v>33</v>
      </c>
      <c r="AX326" s="14" t="s">
        <v>72</v>
      </c>
      <c r="AY326" s="254" t="s">
        <v>136</v>
      </c>
    </row>
    <row r="327" s="13" customFormat="1">
      <c r="A327" s="13"/>
      <c r="B327" s="233"/>
      <c r="C327" s="234"/>
      <c r="D327" s="235" t="s">
        <v>147</v>
      </c>
      <c r="E327" s="236" t="s">
        <v>19</v>
      </c>
      <c r="F327" s="237" t="s">
        <v>165</v>
      </c>
      <c r="G327" s="234"/>
      <c r="H327" s="236" t="s">
        <v>19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147</v>
      </c>
      <c r="AU327" s="243" t="s">
        <v>80</v>
      </c>
      <c r="AV327" s="13" t="s">
        <v>76</v>
      </c>
      <c r="AW327" s="13" t="s">
        <v>33</v>
      </c>
      <c r="AX327" s="13" t="s">
        <v>72</v>
      </c>
      <c r="AY327" s="243" t="s">
        <v>136</v>
      </c>
    </row>
    <row r="328" s="14" customFormat="1">
      <c r="A328" s="14"/>
      <c r="B328" s="244"/>
      <c r="C328" s="245"/>
      <c r="D328" s="235" t="s">
        <v>147</v>
      </c>
      <c r="E328" s="246" t="s">
        <v>19</v>
      </c>
      <c r="F328" s="247" t="s">
        <v>291</v>
      </c>
      <c r="G328" s="245"/>
      <c r="H328" s="248">
        <v>21.57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147</v>
      </c>
      <c r="AU328" s="254" t="s">
        <v>80</v>
      </c>
      <c r="AV328" s="14" t="s">
        <v>80</v>
      </c>
      <c r="AW328" s="14" t="s">
        <v>33</v>
      </c>
      <c r="AX328" s="14" t="s">
        <v>72</v>
      </c>
      <c r="AY328" s="254" t="s">
        <v>136</v>
      </c>
    </row>
    <row r="329" s="16" customFormat="1">
      <c r="A329" s="16"/>
      <c r="B329" s="266"/>
      <c r="C329" s="267"/>
      <c r="D329" s="235" t="s">
        <v>147</v>
      </c>
      <c r="E329" s="268" t="s">
        <v>19</v>
      </c>
      <c r="F329" s="269" t="s">
        <v>167</v>
      </c>
      <c r="G329" s="267"/>
      <c r="H329" s="270">
        <v>42.969999999999999</v>
      </c>
      <c r="I329" s="271"/>
      <c r="J329" s="267"/>
      <c r="K329" s="267"/>
      <c r="L329" s="272"/>
      <c r="M329" s="273"/>
      <c r="N329" s="274"/>
      <c r="O329" s="274"/>
      <c r="P329" s="274"/>
      <c r="Q329" s="274"/>
      <c r="R329" s="274"/>
      <c r="S329" s="274"/>
      <c r="T329" s="275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76" t="s">
        <v>147</v>
      </c>
      <c r="AU329" s="276" t="s">
        <v>80</v>
      </c>
      <c r="AV329" s="16" t="s">
        <v>143</v>
      </c>
      <c r="AW329" s="16" t="s">
        <v>33</v>
      </c>
      <c r="AX329" s="16" t="s">
        <v>76</v>
      </c>
      <c r="AY329" s="276" t="s">
        <v>136</v>
      </c>
    </row>
    <row r="330" s="2" customFormat="1" ht="16.5" customHeight="1">
      <c r="A330" s="41"/>
      <c r="B330" s="42"/>
      <c r="C330" s="215" t="s">
        <v>7</v>
      </c>
      <c r="D330" s="215" t="s">
        <v>138</v>
      </c>
      <c r="E330" s="216" t="s">
        <v>292</v>
      </c>
      <c r="F330" s="217" t="s">
        <v>293</v>
      </c>
      <c r="G330" s="218" t="s">
        <v>181</v>
      </c>
      <c r="H330" s="219">
        <v>14.1</v>
      </c>
      <c r="I330" s="220"/>
      <c r="J330" s="221">
        <f>ROUND(I330*H330,2)</f>
        <v>0</v>
      </c>
      <c r="K330" s="217" t="s">
        <v>142</v>
      </c>
      <c r="L330" s="47"/>
      <c r="M330" s="222" t="s">
        <v>19</v>
      </c>
      <c r="N330" s="223" t="s">
        <v>43</v>
      </c>
      <c r="O330" s="87"/>
      <c r="P330" s="224">
        <f>O330*H330</f>
        <v>0</v>
      </c>
      <c r="Q330" s="224">
        <v>0.11</v>
      </c>
      <c r="R330" s="224">
        <f>Q330*H330</f>
        <v>1.5509999999999999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143</v>
      </c>
      <c r="AT330" s="226" t="s">
        <v>138</v>
      </c>
      <c r="AU330" s="226" t="s">
        <v>80</v>
      </c>
      <c r="AY330" s="20" t="s">
        <v>136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76</v>
      </c>
      <c r="BK330" s="227">
        <f>ROUND(I330*H330,2)</f>
        <v>0</v>
      </c>
      <c r="BL330" s="20" t="s">
        <v>143</v>
      </c>
      <c r="BM330" s="226" t="s">
        <v>294</v>
      </c>
    </row>
    <row r="331" s="2" customFormat="1">
      <c r="A331" s="41"/>
      <c r="B331" s="42"/>
      <c r="C331" s="43"/>
      <c r="D331" s="228" t="s">
        <v>145</v>
      </c>
      <c r="E331" s="43"/>
      <c r="F331" s="229" t="s">
        <v>295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145</v>
      </c>
      <c r="AU331" s="20" t="s">
        <v>80</v>
      </c>
    </row>
    <row r="332" s="13" customFormat="1">
      <c r="A332" s="13"/>
      <c r="B332" s="233"/>
      <c r="C332" s="234"/>
      <c r="D332" s="235" t="s">
        <v>147</v>
      </c>
      <c r="E332" s="236" t="s">
        <v>19</v>
      </c>
      <c r="F332" s="237" t="s">
        <v>163</v>
      </c>
      <c r="G332" s="234"/>
      <c r="H332" s="236" t="s">
        <v>19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147</v>
      </c>
      <c r="AU332" s="243" t="s">
        <v>80</v>
      </c>
      <c r="AV332" s="13" t="s">
        <v>76</v>
      </c>
      <c r="AW332" s="13" t="s">
        <v>33</v>
      </c>
      <c r="AX332" s="13" t="s">
        <v>72</v>
      </c>
      <c r="AY332" s="243" t="s">
        <v>136</v>
      </c>
    </row>
    <row r="333" s="13" customFormat="1">
      <c r="A333" s="13"/>
      <c r="B333" s="233"/>
      <c r="C333" s="234"/>
      <c r="D333" s="235" t="s">
        <v>147</v>
      </c>
      <c r="E333" s="236" t="s">
        <v>19</v>
      </c>
      <c r="F333" s="237" t="s">
        <v>149</v>
      </c>
      <c r="G333" s="234"/>
      <c r="H333" s="236" t="s">
        <v>19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147</v>
      </c>
      <c r="AU333" s="243" t="s">
        <v>80</v>
      </c>
      <c r="AV333" s="13" t="s">
        <v>76</v>
      </c>
      <c r="AW333" s="13" t="s">
        <v>33</v>
      </c>
      <c r="AX333" s="13" t="s">
        <v>72</v>
      </c>
      <c r="AY333" s="243" t="s">
        <v>136</v>
      </c>
    </row>
    <row r="334" s="13" customFormat="1">
      <c r="A334" s="13"/>
      <c r="B334" s="233"/>
      <c r="C334" s="234"/>
      <c r="D334" s="235" t="s">
        <v>147</v>
      </c>
      <c r="E334" s="236" t="s">
        <v>19</v>
      </c>
      <c r="F334" s="237" t="s">
        <v>150</v>
      </c>
      <c r="G334" s="234"/>
      <c r="H334" s="236" t="s">
        <v>19</v>
      </c>
      <c r="I334" s="238"/>
      <c r="J334" s="234"/>
      <c r="K334" s="234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147</v>
      </c>
      <c r="AU334" s="243" t="s">
        <v>80</v>
      </c>
      <c r="AV334" s="13" t="s">
        <v>76</v>
      </c>
      <c r="AW334" s="13" t="s">
        <v>33</v>
      </c>
      <c r="AX334" s="13" t="s">
        <v>72</v>
      </c>
      <c r="AY334" s="243" t="s">
        <v>136</v>
      </c>
    </row>
    <row r="335" s="14" customFormat="1">
      <c r="A335" s="14"/>
      <c r="B335" s="244"/>
      <c r="C335" s="245"/>
      <c r="D335" s="235" t="s">
        <v>147</v>
      </c>
      <c r="E335" s="246" t="s">
        <v>19</v>
      </c>
      <c r="F335" s="247" t="s">
        <v>296</v>
      </c>
      <c r="G335" s="245"/>
      <c r="H335" s="248">
        <v>14.1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147</v>
      </c>
      <c r="AU335" s="254" t="s">
        <v>80</v>
      </c>
      <c r="AV335" s="14" t="s">
        <v>80</v>
      </c>
      <c r="AW335" s="14" t="s">
        <v>33</v>
      </c>
      <c r="AX335" s="14" t="s">
        <v>76</v>
      </c>
      <c r="AY335" s="254" t="s">
        <v>136</v>
      </c>
    </row>
    <row r="336" s="2" customFormat="1" ht="16.5" customHeight="1">
      <c r="A336" s="41"/>
      <c r="B336" s="42"/>
      <c r="C336" s="215" t="s">
        <v>297</v>
      </c>
      <c r="D336" s="215" t="s">
        <v>138</v>
      </c>
      <c r="E336" s="216" t="s">
        <v>298</v>
      </c>
      <c r="F336" s="217" t="s">
        <v>299</v>
      </c>
      <c r="G336" s="218" t="s">
        <v>181</v>
      </c>
      <c r="H336" s="219">
        <v>14.1</v>
      </c>
      <c r="I336" s="220"/>
      <c r="J336" s="221">
        <f>ROUND(I336*H336,2)</f>
        <v>0</v>
      </c>
      <c r="K336" s="217" t="s">
        <v>142</v>
      </c>
      <c r="L336" s="47"/>
      <c r="M336" s="222" t="s">
        <v>19</v>
      </c>
      <c r="N336" s="223" t="s">
        <v>43</v>
      </c>
      <c r="O336" s="87"/>
      <c r="P336" s="224">
        <f>O336*H336</f>
        <v>0</v>
      </c>
      <c r="Q336" s="224">
        <v>0.00013200000000000001</v>
      </c>
      <c r="R336" s="224">
        <f>Q336*H336</f>
        <v>0.0018612000000000001</v>
      </c>
      <c r="S336" s="224">
        <v>0</v>
      </c>
      <c r="T336" s="225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26" t="s">
        <v>143</v>
      </c>
      <c r="AT336" s="226" t="s">
        <v>138</v>
      </c>
      <c r="AU336" s="226" t="s">
        <v>80</v>
      </c>
      <c r="AY336" s="20" t="s">
        <v>136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20" t="s">
        <v>76</v>
      </c>
      <c r="BK336" s="227">
        <f>ROUND(I336*H336,2)</f>
        <v>0</v>
      </c>
      <c r="BL336" s="20" t="s">
        <v>143</v>
      </c>
      <c r="BM336" s="226" t="s">
        <v>300</v>
      </c>
    </row>
    <row r="337" s="2" customFormat="1">
      <c r="A337" s="41"/>
      <c r="B337" s="42"/>
      <c r="C337" s="43"/>
      <c r="D337" s="228" t="s">
        <v>145</v>
      </c>
      <c r="E337" s="43"/>
      <c r="F337" s="229" t="s">
        <v>301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145</v>
      </c>
      <c r="AU337" s="20" t="s">
        <v>80</v>
      </c>
    </row>
    <row r="338" s="13" customFormat="1">
      <c r="A338" s="13"/>
      <c r="B338" s="233"/>
      <c r="C338" s="234"/>
      <c r="D338" s="235" t="s">
        <v>147</v>
      </c>
      <c r="E338" s="236" t="s">
        <v>19</v>
      </c>
      <c r="F338" s="237" t="s">
        <v>163</v>
      </c>
      <c r="G338" s="234"/>
      <c r="H338" s="236" t="s">
        <v>19</v>
      </c>
      <c r="I338" s="238"/>
      <c r="J338" s="234"/>
      <c r="K338" s="234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147</v>
      </c>
      <c r="AU338" s="243" t="s">
        <v>80</v>
      </c>
      <c r="AV338" s="13" t="s">
        <v>76</v>
      </c>
      <c r="AW338" s="13" t="s">
        <v>33</v>
      </c>
      <c r="AX338" s="13" t="s">
        <v>72</v>
      </c>
      <c r="AY338" s="243" t="s">
        <v>136</v>
      </c>
    </row>
    <row r="339" s="13" customFormat="1">
      <c r="A339" s="13"/>
      <c r="B339" s="233"/>
      <c r="C339" s="234"/>
      <c r="D339" s="235" t="s">
        <v>147</v>
      </c>
      <c r="E339" s="236" t="s">
        <v>19</v>
      </c>
      <c r="F339" s="237" t="s">
        <v>149</v>
      </c>
      <c r="G339" s="234"/>
      <c r="H339" s="236" t="s">
        <v>19</v>
      </c>
      <c r="I339" s="238"/>
      <c r="J339" s="234"/>
      <c r="K339" s="234"/>
      <c r="L339" s="239"/>
      <c r="M339" s="240"/>
      <c r="N339" s="241"/>
      <c r="O339" s="241"/>
      <c r="P339" s="241"/>
      <c r="Q339" s="241"/>
      <c r="R339" s="241"/>
      <c r="S339" s="241"/>
      <c r="T339" s="24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3" t="s">
        <v>147</v>
      </c>
      <c r="AU339" s="243" t="s">
        <v>80</v>
      </c>
      <c r="AV339" s="13" t="s">
        <v>76</v>
      </c>
      <c r="AW339" s="13" t="s">
        <v>33</v>
      </c>
      <c r="AX339" s="13" t="s">
        <v>72</v>
      </c>
      <c r="AY339" s="243" t="s">
        <v>136</v>
      </c>
    </row>
    <row r="340" s="13" customFormat="1">
      <c r="A340" s="13"/>
      <c r="B340" s="233"/>
      <c r="C340" s="234"/>
      <c r="D340" s="235" t="s">
        <v>147</v>
      </c>
      <c r="E340" s="236" t="s">
        <v>19</v>
      </c>
      <c r="F340" s="237" t="s">
        <v>150</v>
      </c>
      <c r="G340" s="234"/>
      <c r="H340" s="236" t="s">
        <v>19</v>
      </c>
      <c r="I340" s="238"/>
      <c r="J340" s="234"/>
      <c r="K340" s="234"/>
      <c r="L340" s="239"/>
      <c r="M340" s="240"/>
      <c r="N340" s="241"/>
      <c r="O340" s="241"/>
      <c r="P340" s="241"/>
      <c r="Q340" s="241"/>
      <c r="R340" s="241"/>
      <c r="S340" s="241"/>
      <c r="T340" s="242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3" t="s">
        <v>147</v>
      </c>
      <c r="AU340" s="243" t="s">
        <v>80</v>
      </c>
      <c r="AV340" s="13" t="s">
        <v>76</v>
      </c>
      <c r="AW340" s="13" t="s">
        <v>33</v>
      </c>
      <c r="AX340" s="13" t="s">
        <v>72</v>
      </c>
      <c r="AY340" s="243" t="s">
        <v>136</v>
      </c>
    </row>
    <row r="341" s="14" customFormat="1">
      <c r="A341" s="14"/>
      <c r="B341" s="244"/>
      <c r="C341" s="245"/>
      <c r="D341" s="235" t="s">
        <v>147</v>
      </c>
      <c r="E341" s="246" t="s">
        <v>19</v>
      </c>
      <c r="F341" s="247" t="s">
        <v>296</v>
      </c>
      <c r="G341" s="245"/>
      <c r="H341" s="248">
        <v>14.1</v>
      </c>
      <c r="I341" s="249"/>
      <c r="J341" s="245"/>
      <c r="K341" s="245"/>
      <c r="L341" s="250"/>
      <c r="M341" s="251"/>
      <c r="N341" s="252"/>
      <c r="O341" s="252"/>
      <c r="P341" s="252"/>
      <c r="Q341" s="252"/>
      <c r="R341" s="252"/>
      <c r="S341" s="252"/>
      <c r="T341" s="25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4" t="s">
        <v>147</v>
      </c>
      <c r="AU341" s="254" t="s">
        <v>80</v>
      </c>
      <c r="AV341" s="14" t="s">
        <v>80</v>
      </c>
      <c r="AW341" s="14" t="s">
        <v>33</v>
      </c>
      <c r="AX341" s="14" t="s">
        <v>76</v>
      </c>
      <c r="AY341" s="254" t="s">
        <v>136</v>
      </c>
    </row>
    <row r="342" s="2" customFormat="1" ht="24.15" customHeight="1">
      <c r="A342" s="41"/>
      <c r="B342" s="42"/>
      <c r="C342" s="215" t="s">
        <v>302</v>
      </c>
      <c r="D342" s="215" t="s">
        <v>138</v>
      </c>
      <c r="E342" s="216" t="s">
        <v>303</v>
      </c>
      <c r="F342" s="217" t="s">
        <v>304</v>
      </c>
      <c r="G342" s="218" t="s">
        <v>160</v>
      </c>
      <c r="H342" s="219">
        <v>12</v>
      </c>
      <c r="I342" s="220"/>
      <c r="J342" s="221">
        <f>ROUND(I342*H342,2)</f>
        <v>0</v>
      </c>
      <c r="K342" s="217" t="s">
        <v>142</v>
      </c>
      <c r="L342" s="47"/>
      <c r="M342" s="222" t="s">
        <v>19</v>
      </c>
      <c r="N342" s="223" t="s">
        <v>43</v>
      </c>
      <c r="O342" s="87"/>
      <c r="P342" s="224">
        <f>O342*H342</f>
        <v>0</v>
      </c>
      <c r="Q342" s="224">
        <v>0.056439999999999997</v>
      </c>
      <c r="R342" s="224">
        <f>Q342*H342</f>
        <v>0.67727999999999999</v>
      </c>
      <c r="S342" s="224">
        <v>0</v>
      </c>
      <c r="T342" s="225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26" t="s">
        <v>143</v>
      </c>
      <c r="AT342" s="226" t="s">
        <v>138</v>
      </c>
      <c r="AU342" s="226" t="s">
        <v>80</v>
      </c>
      <c r="AY342" s="20" t="s">
        <v>136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20" t="s">
        <v>76</v>
      </c>
      <c r="BK342" s="227">
        <f>ROUND(I342*H342,2)</f>
        <v>0</v>
      </c>
      <c r="BL342" s="20" t="s">
        <v>143</v>
      </c>
      <c r="BM342" s="226" t="s">
        <v>305</v>
      </c>
    </row>
    <row r="343" s="2" customFormat="1">
      <c r="A343" s="41"/>
      <c r="B343" s="42"/>
      <c r="C343" s="43"/>
      <c r="D343" s="228" t="s">
        <v>145</v>
      </c>
      <c r="E343" s="43"/>
      <c r="F343" s="229" t="s">
        <v>306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145</v>
      </c>
      <c r="AU343" s="20" t="s">
        <v>80</v>
      </c>
    </row>
    <row r="344" s="13" customFormat="1">
      <c r="A344" s="13"/>
      <c r="B344" s="233"/>
      <c r="C344" s="234"/>
      <c r="D344" s="235" t="s">
        <v>147</v>
      </c>
      <c r="E344" s="236" t="s">
        <v>19</v>
      </c>
      <c r="F344" s="237" t="s">
        <v>163</v>
      </c>
      <c r="G344" s="234"/>
      <c r="H344" s="236" t="s">
        <v>19</v>
      </c>
      <c r="I344" s="238"/>
      <c r="J344" s="234"/>
      <c r="K344" s="234"/>
      <c r="L344" s="239"/>
      <c r="M344" s="240"/>
      <c r="N344" s="241"/>
      <c r="O344" s="241"/>
      <c r="P344" s="241"/>
      <c r="Q344" s="241"/>
      <c r="R344" s="241"/>
      <c r="S344" s="241"/>
      <c r="T344" s="242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3" t="s">
        <v>147</v>
      </c>
      <c r="AU344" s="243" t="s">
        <v>80</v>
      </c>
      <c r="AV344" s="13" t="s">
        <v>76</v>
      </c>
      <c r="AW344" s="13" t="s">
        <v>33</v>
      </c>
      <c r="AX344" s="13" t="s">
        <v>72</v>
      </c>
      <c r="AY344" s="243" t="s">
        <v>136</v>
      </c>
    </row>
    <row r="345" s="13" customFormat="1">
      <c r="A345" s="13"/>
      <c r="B345" s="233"/>
      <c r="C345" s="234"/>
      <c r="D345" s="235" t="s">
        <v>147</v>
      </c>
      <c r="E345" s="236" t="s">
        <v>19</v>
      </c>
      <c r="F345" s="237" t="s">
        <v>307</v>
      </c>
      <c r="G345" s="234"/>
      <c r="H345" s="236" t="s">
        <v>19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147</v>
      </c>
      <c r="AU345" s="243" t="s">
        <v>80</v>
      </c>
      <c r="AV345" s="13" t="s">
        <v>76</v>
      </c>
      <c r="AW345" s="13" t="s">
        <v>33</v>
      </c>
      <c r="AX345" s="13" t="s">
        <v>72</v>
      </c>
      <c r="AY345" s="243" t="s">
        <v>136</v>
      </c>
    </row>
    <row r="346" s="13" customFormat="1">
      <c r="A346" s="13"/>
      <c r="B346" s="233"/>
      <c r="C346" s="234"/>
      <c r="D346" s="235" t="s">
        <v>147</v>
      </c>
      <c r="E346" s="236" t="s">
        <v>19</v>
      </c>
      <c r="F346" s="237" t="s">
        <v>149</v>
      </c>
      <c r="G346" s="234"/>
      <c r="H346" s="236" t="s">
        <v>19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147</v>
      </c>
      <c r="AU346" s="243" t="s">
        <v>80</v>
      </c>
      <c r="AV346" s="13" t="s">
        <v>76</v>
      </c>
      <c r="AW346" s="13" t="s">
        <v>33</v>
      </c>
      <c r="AX346" s="13" t="s">
        <v>72</v>
      </c>
      <c r="AY346" s="243" t="s">
        <v>136</v>
      </c>
    </row>
    <row r="347" s="13" customFormat="1">
      <c r="A347" s="13"/>
      <c r="B347" s="233"/>
      <c r="C347" s="234"/>
      <c r="D347" s="235" t="s">
        <v>147</v>
      </c>
      <c r="E347" s="236" t="s">
        <v>19</v>
      </c>
      <c r="F347" s="237" t="s">
        <v>308</v>
      </c>
      <c r="G347" s="234"/>
      <c r="H347" s="236" t="s">
        <v>19</v>
      </c>
      <c r="I347" s="238"/>
      <c r="J347" s="234"/>
      <c r="K347" s="234"/>
      <c r="L347" s="239"/>
      <c r="M347" s="240"/>
      <c r="N347" s="241"/>
      <c r="O347" s="241"/>
      <c r="P347" s="241"/>
      <c r="Q347" s="241"/>
      <c r="R347" s="241"/>
      <c r="S347" s="241"/>
      <c r="T347" s="242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3" t="s">
        <v>147</v>
      </c>
      <c r="AU347" s="243" t="s">
        <v>80</v>
      </c>
      <c r="AV347" s="13" t="s">
        <v>76</v>
      </c>
      <c r="AW347" s="13" t="s">
        <v>33</v>
      </c>
      <c r="AX347" s="13" t="s">
        <v>72</v>
      </c>
      <c r="AY347" s="243" t="s">
        <v>136</v>
      </c>
    </row>
    <row r="348" s="14" customFormat="1">
      <c r="A348" s="14"/>
      <c r="B348" s="244"/>
      <c r="C348" s="245"/>
      <c r="D348" s="235" t="s">
        <v>147</v>
      </c>
      <c r="E348" s="246" t="s">
        <v>19</v>
      </c>
      <c r="F348" s="247" t="s">
        <v>309</v>
      </c>
      <c r="G348" s="245"/>
      <c r="H348" s="248">
        <v>6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147</v>
      </c>
      <c r="AU348" s="254" t="s">
        <v>80</v>
      </c>
      <c r="AV348" s="14" t="s">
        <v>80</v>
      </c>
      <c r="AW348" s="14" t="s">
        <v>33</v>
      </c>
      <c r="AX348" s="14" t="s">
        <v>72</v>
      </c>
      <c r="AY348" s="254" t="s">
        <v>136</v>
      </c>
    </row>
    <row r="349" s="13" customFormat="1">
      <c r="A349" s="13"/>
      <c r="B349" s="233"/>
      <c r="C349" s="234"/>
      <c r="D349" s="235" t="s">
        <v>147</v>
      </c>
      <c r="E349" s="236" t="s">
        <v>19</v>
      </c>
      <c r="F349" s="237" t="s">
        <v>310</v>
      </c>
      <c r="G349" s="234"/>
      <c r="H349" s="236" t="s">
        <v>19</v>
      </c>
      <c r="I349" s="238"/>
      <c r="J349" s="234"/>
      <c r="K349" s="234"/>
      <c r="L349" s="239"/>
      <c r="M349" s="240"/>
      <c r="N349" s="241"/>
      <c r="O349" s="241"/>
      <c r="P349" s="241"/>
      <c r="Q349" s="241"/>
      <c r="R349" s="241"/>
      <c r="S349" s="241"/>
      <c r="T349" s="24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3" t="s">
        <v>147</v>
      </c>
      <c r="AU349" s="243" t="s">
        <v>80</v>
      </c>
      <c r="AV349" s="13" t="s">
        <v>76</v>
      </c>
      <c r="AW349" s="13" t="s">
        <v>33</v>
      </c>
      <c r="AX349" s="13" t="s">
        <v>72</v>
      </c>
      <c r="AY349" s="243" t="s">
        <v>136</v>
      </c>
    </row>
    <row r="350" s="14" customFormat="1">
      <c r="A350" s="14"/>
      <c r="B350" s="244"/>
      <c r="C350" s="245"/>
      <c r="D350" s="235" t="s">
        <v>147</v>
      </c>
      <c r="E350" s="246" t="s">
        <v>19</v>
      </c>
      <c r="F350" s="247" t="s">
        <v>309</v>
      </c>
      <c r="G350" s="245"/>
      <c r="H350" s="248">
        <v>6</v>
      </c>
      <c r="I350" s="249"/>
      <c r="J350" s="245"/>
      <c r="K350" s="245"/>
      <c r="L350" s="250"/>
      <c r="M350" s="251"/>
      <c r="N350" s="252"/>
      <c r="O350" s="252"/>
      <c r="P350" s="252"/>
      <c r="Q350" s="252"/>
      <c r="R350" s="252"/>
      <c r="S350" s="252"/>
      <c r="T350" s="253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4" t="s">
        <v>147</v>
      </c>
      <c r="AU350" s="254" t="s">
        <v>80</v>
      </c>
      <c r="AV350" s="14" t="s">
        <v>80</v>
      </c>
      <c r="AW350" s="14" t="s">
        <v>33</v>
      </c>
      <c r="AX350" s="14" t="s">
        <v>72</v>
      </c>
      <c r="AY350" s="254" t="s">
        <v>136</v>
      </c>
    </row>
    <row r="351" s="16" customFormat="1">
      <c r="A351" s="16"/>
      <c r="B351" s="266"/>
      <c r="C351" s="267"/>
      <c r="D351" s="235" t="s">
        <v>147</v>
      </c>
      <c r="E351" s="268" t="s">
        <v>19</v>
      </c>
      <c r="F351" s="269" t="s">
        <v>167</v>
      </c>
      <c r="G351" s="267"/>
      <c r="H351" s="270">
        <v>12</v>
      </c>
      <c r="I351" s="271"/>
      <c r="J351" s="267"/>
      <c r="K351" s="267"/>
      <c r="L351" s="272"/>
      <c r="M351" s="273"/>
      <c r="N351" s="274"/>
      <c r="O351" s="274"/>
      <c r="P351" s="274"/>
      <c r="Q351" s="274"/>
      <c r="R351" s="274"/>
      <c r="S351" s="274"/>
      <c r="T351" s="275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76" t="s">
        <v>147</v>
      </c>
      <c r="AU351" s="276" t="s">
        <v>80</v>
      </c>
      <c r="AV351" s="16" t="s">
        <v>143</v>
      </c>
      <c r="AW351" s="16" t="s">
        <v>33</v>
      </c>
      <c r="AX351" s="16" t="s">
        <v>76</v>
      </c>
      <c r="AY351" s="276" t="s">
        <v>136</v>
      </c>
    </row>
    <row r="352" s="2" customFormat="1" ht="21.75" customHeight="1">
      <c r="A352" s="41"/>
      <c r="B352" s="42"/>
      <c r="C352" s="277" t="s">
        <v>311</v>
      </c>
      <c r="D352" s="277" t="s">
        <v>312</v>
      </c>
      <c r="E352" s="278" t="s">
        <v>313</v>
      </c>
      <c r="F352" s="279" t="s">
        <v>314</v>
      </c>
      <c r="G352" s="280" t="s">
        <v>160</v>
      </c>
      <c r="H352" s="281">
        <v>6</v>
      </c>
      <c r="I352" s="282"/>
      <c r="J352" s="283">
        <f>ROUND(I352*H352,2)</f>
        <v>0</v>
      </c>
      <c r="K352" s="279" t="s">
        <v>142</v>
      </c>
      <c r="L352" s="284"/>
      <c r="M352" s="285" t="s">
        <v>19</v>
      </c>
      <c r="N352" s="286" t="s">
        <v>43</v>
      </c>
      <c r="O352" s="87"/>
      <c r="P352" s="224">
        <f>O352*H352</f>
        <v>0</v>
      </c>
      <c r="Q352" s="224">
        <v>0.01201</v>
      </c>
      <c r="R352" s="224">
        <f>Q352*H352</f>
        <v>0.072059999999999999</v>
      </c>
      <c r="S352" s="224">
        <v>0</v>
      </c>
      <c r="T352" s="225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26" t="s">
        <v>192</v>
      </c>
      <c r="AT352" s="226" t="s">
        <v>312</v>
      </c>
      <c r="AU352" s="226" t="s">
        <v>80</v>
      </c>
      <c r="AY352" s="20" t="s">
        <v>136</v>
      </c>
      <c r="BE352" s="227">
        <f>IF(N352="základní",J352,0)</f>
        <v>0</v>
      </c>
      <c r="BF352" s="227">
        <f>IF(N352="snížená",J352,0)</f>
        <v>0</v>
      </c>
      <c r="BG352" s="227">
        <f>IF(N352="zákl. přenesená",J352,0)</f>
        <v>0</v>
      </c>
      <c r="BH352" s="227">
        <f>IF(N352="sníž. přenesená",J352,0)</f>
        <v>0</v>
      </c>
      <c r="BI352" s="227">
        <f>IF(N352="nulová",J352,0)</f>
        <v>0</v>
      </c>
      <c r="BJ352" s="20" t="s">
        <v>76</v>
      </c>
      <c r="BK352" s="227">
        <f>ROUND(I352*H352,2)</f>
        <v>0</v>
      </c>
      <c r="BL352" s="20" t="s">
        <v>143</v>
      </c>
      <c r="BM352" s="226" t="s">
        <v>315</v>
      </c>
    </row>
    <row r="353" s="2" customFormat="1">
      <c r="A353" s="41"/>
      <c r="B353" s="42"/>
      <c r="C353" s="43"/>
      <c r="D353" s="235" t="s">
        <v>316</v>
      </c>
      <c r="E353" s="43"/>
      <c r="F353" s="287" t="s">
        <v>317</v>
      </c>
      <c r="G353" s="43"/>
      <c r="H353" s="43"/>
      <c r="I353" s="230"/>
      <c r="J353" s="43"/>
      <c r="K353" s="43"/>
      <c r="L353" s="47"/>
      <c r="M353" s="231"/>
      <c r="N353" s="232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316</v>
      </c>
      <c r="AU353" s="20" t="s">
        <v>80</v>
      </c>
    </row>
    <row r="354" s="2" customFormat="1" ht="21.75" customHeight="1">
      <c r="A354" s="41"/>
      <c r="B354" s="42"/>
      <c r="C354" s="277" t="s">
        <v>318</v>
      </c>
      <c r="D354" s="277" t="s">
        <v>312</v>
      </c>
      <c r="E354" s="278" t="s">
        <v>319</v>
      </c>
      <c r="F354" s="279" t="s">
        <v>320</v>
      </c>
      <c r="G354" s="280" t="s">
        <v>160</v>
      </c>
      <c r="H354" s="281">
        <v>6</v>
      </c>
      <c r="I354" s="282"/>
      <c r="J354" s="283">
        <f>ROUND(I354*H354,2)</f>
        <v>0</v>
      </c>
      <c r="K354" s="279" t="s">
        <v>142</v>
      </c>
      <c r="L354" s="284"/>
      <c r="M354" s="285" t="s">
        <v>19</v>
      </c>
      <c r="N354" s="286" t="s">
        <v>43</v>
      </c>
      <c r="O354" s="87"/>
      <c r="P354" s="224">
        <f>O354*H354</f>
        <v>0</v>
      </c>
      <c r="Q354" s="224">
        <v>0.012489999999999999</v>
      </c>
      <c r="R354" s="224">
        <f>Q354*H354</f>
        <v>0.074939999999999993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192</v>
      </c>
      <c r="AT354" s="226" t="s">
        <v>312</v>
      </c>
      <c r="AU354" s="226" t="s">
        <v>80</v>
      </c>
      <c r="AY354" s="20" t="s">
        <v>136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76</v>
      </c>
      <c r="BK354" s="227">
        <f>ROUND(I354*H354,2)</f>
        <v>0</v>
      </c>
      <c r="BL354" s="20" t="s">
        <v>143</v>
      </c>
      <c r="BM354" s="226" t="s">
        <v>321</v>
      </c>
    </row>
    <row r="355" s="2" customFormat="1">
      <c r="A355" s="41"/>
      <c r="B355" s="42"/>
      <c r="C355" s="43"/>
      <c r="D355" s="235" t="s">
        <v>316</v>
      </c>
      <c r="E355" s="43"/>
      <c r="F355" s="287" t="s">
        <v>317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316</v>
      </c>
      <c r="AU355" s="20" t="s">
        <v>80</v>
      </c>
    </row>
    <row r="356" s="12" customFormat="1" ht="22.8" customHeight="1">
      <c r="A356" s="12"/>
      <c r="B356" s="199"/>
      <c r="C356" s="200"/>
      <c r="D356" s="201" t="s">
        <v>71</v>
      </c>
      <c r="E356" s="213" t="s">
        <v>200</v>
      </c>
      <c r="F356" s="213" t="s">
        <v>322</v>
      </c>
      <c r="G356" s="200"/>
      <c r="H356" s="200"/>
      <c r="I356" s="203"/>
      <c r="J356" s="214">
        <f>BK356</f>
        <v>0</v>
      </c>
      <c r="K356" s="200"/>
      <c r="L356" s="205"/>
      <c r="M356" s="206"/>
      <c r="N356" s="207"/>
      <c r="O356" s="207"/>
      <c r="P356" s="208">
        <f>SUM(P357:P473)</f>
        <v>0</v>
      </c>
      <c r="Q356" s="207"/>
      <c r="R356" s="208">
        <f>SUM(R357:R473)</f>
        <v>0.0052499999999999995</v>
      </c>
      <c r="S356" s="207"/>
      <c r="T356" s="209">
        <f>SUM(T357:T473)</f>
        <v>25.495847000000001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0" t="s">
        <v>76</v>
      </c>
      <c r="AT356" s="211" t="s">
        <v>71</v>
      </c>
      <c r="AU356" s="211" t="s">
        <v>76</v>
      </c>
      <c r="AY356" s="210" t="s">
        <v>136</v>
      </c>
      <c r="BK356" s="212">
        <f>SUM(BK357:BK473)</f>
        <v>0</v>
      </c>
    </row>
    <row r="357" s="2" customFormat="1" ht="24.15" customHeight="1">
      <c r="A357" s="41"/>
      <c r="B357" s="42"/>
      <c r="C357" s="215" t="s">
        <v>323</v>
      </c>
      <c r="D357" s="215" t="s">
        <v>138</v>
      </c>
      <c r="E357" s="216" t="s">
        <v>324</v>
      </c>
      <c r="F357" s="217" t="s">
        <v>325</v>
      </c>
      <c r="G357" s="218" t="s">
        <v>181</v>
      </c>
      <c r="H357" s="219">
        <v>150</v>
      </c>
      <c r="I357" s="220"/>
      <c r="J357" s="221">
        <f>ROUND(I357*H357,2)</f>
        <v>0</v>
      </c>
      <c r="K357" s="217" t="s">
        <v>142</v>
      </c>
      <c r="L357" s="47"/>
      <c r="M357" s="222" t="s">
        <v>19</v>
      </c>
      <c r="N357" s="223" t="s">
        <v>43</v>
      </c>
      <c r="O357" s="87"/>
      <c r="P357" s="224">
        <f>O357*H357</f>
        <v>0</v>
      </c>
      <c r="Q357" s="224">
        <v>3.4999999999999997E-05</v>
      </c>
      <c r="R357" s="224">
        <f>Q357*H357</f>
        <v>0.0052499999999999995</v>
      </c>
      <c r="S357" s="224">
        <v>0</v>
      </c>
      <c r="T357" s="225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26" t="s">
        <v>143</v>
      </c>
      <c r="AT357" s="226" t="s">
        <v>138</v>
      </c>
      <c r="AU357" s="226" t="s">
        <v>80</v>
      </c>
      <c r="AY357" s="20" t="s">
        <v>136</v>
      </c>
      <c r="BE357" s="227">
        <f>IF(N357="základní",J357,0)</f>
        <v>0</v>
      </c>
      <c r="BF357" s="227">
        <f>IF(N357="snížená",J357,0)</f>
        <v>0</v>
      </c>
      <c r="BG357" s="227">
        <f>IF(N357="zákl. přenesená",J357,0)</f>
        <v>0</v>
      </c>
      <c r="BH357" s="227">
        <f>IF(N357="sníž. přenesená",J357,0)</f>
        <v>0</v>
      </c>
      <c r="BI357" s="227">
        <f>IF(N357="nulová",J357,0)</f>
        <v>0</v>
      </c>
      <c r="BJ357" s="20" t="s">
        <v>76</v>
      </c>
      <c r="BK357" s="227">
        <f>ROUND(I357*H357,2)</f>
        <v>0</v>
      </c>
      <c r="BL357" s="20" t="s">
        <v>143</v>
      </c>
      <c r="BM357" s="226" t="s">
        <v>326</v>
      </c>
    </row>
    <row r="358" s="2" customFormat="1">
      <c r="A358" s="41"/>
      <c r="B358" s="42"/>
      <c r="C358" s="43"/>
      <c r="D358" s="228" t="s">
        <v>145</v>
      </c>
      <c r="E358" s="43"/>
      <c r="F358" s="229" t="s">
        <v>327</v>
      </c>
      <c r="G358" s="43"/>
      <c r="H358" s="43"/>
      <c r="I358" s="230"/>
      <c r="J358" s="43"/>
      <c r="K358" s="43"/>
      <c r="L358" s="47"/>
      <c r="M358" s="231"/>
      <c r="N358" s="232"/>
      <c r="O358" s="87"/>
      <c r="P358" s="87"/>
      <c r="Q358" s="87"/>
      <c r="R358" s="87"/>
      <c r="S358" s="87"/>
      <c r="T358" s="88"/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T358" s="20" t="s">
        <v>145</v>
      </c>
      <c r="AU358" s="20" t="s">
        <v>80</v>
      </c>
    </row>
    <row r="359" s="13" customFormat="1">
      <c r="A359" s="13"/>
      <c r="B359" s="233"/>
      <c r="C359" s="234"/>
      <c r="D359" s="235" t="s">
        <v>147</v>
      </c>
      <c r="E359" s="236" t="s">
        <v>19</v>
      </c>
      <c r="F359" s="237" t="s">
        <v>163</v>
      </c>
      <c r="G359" s="234"/>
      <c r="H359" s="236" t="s">
        <v>19</v>
      </c>
      <c r="I359" s="238"/>
      <c r="J359" s="234"/>
      <c r="K359" s="234"/>
      <c r="L359" s="239"/>
      <c r="M359" s="240"/>
      <c r="N359" s="241"/>
      <c r="O359" s="241"/>
      <c r="P359" s="241"/>
      <c r="Q359" s="241"/>
      <c r="R359" s="241"/>
      <c r="S359" s="241"/>
      <c r="T359" s="242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3" t="s">
        <v>147</v>
      </c>
      <c r="AU359" s="243" t="s">
        <v>80</v>
      </c>
      <c r="AV359" s="13" t="s">
        <v>76</v>
      </c>
      <c r="AW359" s="13" t="s">
        <v>33</v>
      </c>
      <c r="AX359" s="13" t="s">
        <v>72</v>
      </c>
      <c r="AY359" s="243" t="s">
        <v>136</v>
      </c>
    </row>
    <row r="360" s="14" customFormat="1">
      <c r="A360" s="14"/>
      <c r="B360" s="244"/>
      <c r="C360" s="245"/>
      <c r="D360" s="235" t="s">
        <v>147</v>
      </c>
      <c r="E360" s="246" t="s">
        <v>19</v>
      </c>
      <c r="F360" s="247" t="s">
        <v>328</v>
      </c>
      <c r="G360" s="245"/>
      <c r="H360" s="248">
        <v>150</v>
      </c>
      <c r="I360" s="249"/>
      <c r="J360" s="245"/>
      <c r="K360" s="245"/>
      <c r="L360" s="250"/>
      <c r="M360" s="251"/>
      <c r="N360" s="252"/>
      <c r="O360" s="252"/>
      <c r="P360" s="252"/>
      <c r="Q360" s="252"/>
      <c r="R360" s="252"/>
      <c r="S360" s="252"/>
      <c r="T360" s="25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4" t="s">
        <v>147</v>
      </c>
      <c r="AU360" s="254" t="s">
        <v>80</v>
      </c>
      <c r="AV360" s="14" t="s">
        <v>80</v>
      </c>
      <c r="AW360" s="14" t="s">
        <v>33</v>
      </c>
      <c r="AX360" s="14" t="s">
        <v>76</v>
      </c>
      <c r="AY360" s="254" t="s">
        <v>136</v>
      </c>
    </row>
    <row r="361" s="2" customFormat="1" ht="16.5" customHeight="1">
      <c r="A361" s="41"/>
      <c r="B361" s="42"/>
      <c r="C361" s="215" t="s">
        <v>329</v>
      </c>
      <c r="D361" s="215" t="s">
        <v>138</v>
      </c>
      <c r="E361" s="216" t="s">
        <v>330</v>
      </c>
      <c r="F361" s="217" t="s">
        <v>331</v>
      </c>
      <c r="G361" s="218" t="s">
        <v>181</v>
      </c>
      <c r="H361" s="219">
        <v>38.469000000000001</v>
      </c>
      <c r="I361" s="220"/>
      <c r="J361" s="221">
        <f>ROUND(I361*H361,2)</f>
        <v>0</v>
      </c>
      <c r="K361" s="217" t="s">
        <v>142</v>
      </c>
      <c r="L361" s="47"/>
      <c r="M361" s="222" t="s">
        <v>19</v>
      </c>
      <c r="N361" s="223" t="s">
        <v>43</v>
      </c>
      <c r="O361" s="87"/>
      <c r="P361" s="224">
        <f>O361*H361</f>
        <v>0</v>
      </c>
      <c r="Q361" s="224">
        <v>0</v>
      </c>
      <c r="R361" s="224">
        <f>Q361*H361</f>
        <v>0</v>
      </c>
      <c r="S361" s="224">
        <v>0.20799999999999999</v>
      </c>
      <c r="T361" s="225">
        <f>S361*H361</f>
        <v>8.0015520000000002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143</v>
      </c>
      <c r="AT361" s="226" t="s">
        <v>138</v>
      </c>
      <c r="AU361" s="226" t="s">
        <v>80</v>
      </c>
      <c r="AY361" s="20" t="s">
        <v>136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76</v>
      </c>
      <c r="BK361" s="227">
        <f>ROUND(I361*H361,2)</f>
        <v>0</v>
      </c>
      <c r="BL361" s="20" t="s">
        <v>143</v>
      </c>
      <c r="BM361" s="226" t="s">
        <v>332</v>
      </c>
    </row>
    <row r="362" s="2" customFormat="1">
      <c r="A362" s="41"/>
      <c r="B362" s="42"/>
      <c r="C362" s="43"/>
      <c r="D362" s="228" t="s">
        <v>145</v>
      </c>
      <c r="E362" s="43"/>
      <c r="F362" s="229" t="s">
        <v>333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145</v>
      </c>
      <c r="AU362" s="20" t="s">
        <v>80</v>
      </c>
    </row>
    <row r="363" s="13" customFormat="1">
      <c r="A363" s="13"/>
      <c r="B363" s="233"/>
      <c r="C363" s="234"/>
      <c r="D363" s="235" t="s">
        <v>147</v>
      </c>
      <c r="E363" s="236" t="s">
        <v>19</v>
      </c>
      <c r="F363" s="237" t="s">
        <v>334</v>
      </c>
      <c r="G363" s="234"/>
      <c r="H363" s="236" t="s">
        <v>19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147</v>
      </c>
      <c r="AU363" s="243" t="s">
        <v>80</v>
      </c>
      <c r="AV363" s="13" t="s">
        <v>76</v>
      </c>
      <c r="AW363" s="13" t="s">
        <v>33</v>
      </c>
      <c r="AX363" s="13" t="s">
        <v>72</v>
      </c>
      <c r="AY363" s="243" t="s">
        <v>136</v>
      </c>
    </row>
    <row r="364" s="13" customFormat="1">
      <c r="A364" s="13"/>
      <c r="B364" s="233"/>
      <c r="C364" s="234"/>
      <c r="D364" s="235" t="s">
        <v>147</v>
      </c>
      <c r="E364" s="236" t="s">
        <v>19</v>
      </c>
      <c r="F364" s="237" t="s">
        <v>190</v>
      </c>
      <c r="G364" s="234"/>
      <c r="H364" s="236" t="s">
        <v>19</v>
      </c>
      <c r="I364" s="238"/>
      <c r="J364" s="234"/>
      <c r="K364" s="234"/>
      <c r="L364" s="239"/>
      <c r="M364" s="240"/>
      <c r="N364" s="241"/>
      <c r="O364" s="241"/>
      <c r="P364" s="241"/>
      <c r="Q364" s="241"/>
      <c r="R364" s="241"/>
      <c r="S364" s="241"/>
      <c r="T364" s="24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3" t="s">
        <v>147</v>
      </c>
      <c r="AU364" s="243" t="s">
        <v>80</v>
      </c>
      <c r="AV364" s="13" t="s">
        <v>76</v>
      </c>
      <c r="AW364" s="13" t="s">
        <v>33</v>
      </c>
      <c r="AX364" s="13" t="s">
        <v>72</v>
      </c>
      <c r="AY364" s="243" t="s">
        <v>136</v>
      </c>
    </row>
    <row r="365" s="13" customFormat="1">
      <c r="A365" s="13"/>
      <c r="B365" s="233"/>
      <c r="C365" s="234"/>
      <c r="D365" s="235" t="s">
        <v>147</v>
      </c>
      <c r="E365" s="236" t="s">
        <v>19</v>
      </c>
      <c r="F365" s="237" t="s">
        <v>149</v>
      </c>
      <c r="G365" s="234"/>
      <c r="H365" s="236" t="s">
        <v>19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147</v>
      </c>
      <c r="AU365" s="243" t="s">
        <v>80</v>
      </c>
      <c r="AV365" s="13" t="s">
        <v>76</v>
      </c>
      <c r="AW365" s="13" t="s">
        <v>33</v>
      </c>
      <c r="AX365" s="13" t="s">
        <v>72</v>
      </c>
      <c r="AY365" s="243" t="s">
        <v>136</v>
      </c>
    </row>
    <row r="366" s="13" customFormat="1">
      <c r="A366" s="13"/>
      <c r="B366" s="233"/>
      <c r="C366" s="234"/>
      <c r="D366" s="235" t="s">
        <v>147</v>
      </c>
      <c r="E366" s="236" t="s">
        <v>19</v>
      </c>
      <c r="F366" s="237" t="s">
        <v>150</v>
      </c>
      <c r="G366" s="234"/>
      <c r="H366" s="236" t="s">
        <v>19</v>
      </c>
      <c r="I366" s="238"/>
      <c r="J366" s="234"/>
      <c r="K366" s="234"/>
      <c r="L366" s="239"/>
      <c r="M366" s="240"/>
      <c r="N366" s="241"/>
      <c r="O366" s="241"/>
      <c r="P366" s="241"/>
      <c r="Q366" s="241"/>
      <c r="R366" s="241"/>
      <c r="S366" s="241"/>
      <c r="T366" s="242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3" t="s">
        <v>147</v>
      </c>
      <c r="AU366" s="243" t="s">
        <v>80</v>
      </c>
      <c r="AV366" s="13" t="s">
        <v>76</v>
      </c>
      <c r="AW366" s="13" t="s">
        <v>33</v>
      </c>
      <c r="AX366" s="13" t="s">
        <v>72</v>
      </c>
      <c r="AY366" s="243" t="s">
        <v>136</v>
      </c>
    </row>
    <row r="367" s="14" customFormat="1">
      <c r="A367" s="14"/>
      <c r="B367" s="244"/>
      <c r="C367" s="245"/>
      <c r="D367" s="235" t="s">
        <v>147</v>
      </c>
      <c r="E367" s="246" t="s">
        <v>19</v>
      </c>
      <c r="F367" s="247" t="s">
        <v>335</v>
      </c>
      <c r="G367" s="245"/>
      <c r="H367" s="248">
        <v>8.9250000000000007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147</v>
      </c>
      <c r="AU367" s="254" t="s">
        <v>80</v>
      </c>
      <c r="AV367" s="14" t="s">
        <v>80</v>
      </c>
      <c r="AW367" s="14" t="s">
        <v>33</v>
      </c>
      <c r="AX367" s="14" t="s">
        <v>72</v>
      </c>
      <c r="AY367" s="254" t="s">
        <v>136</v>
      </c>
    </row>
    <row r="368" s="14" customFormat="1">
      <c r="A368" s="14"/>
      <c r="B368" s="244"/>
      <c r="C368" s="245"/>
      <c r="D368" s="235" t="s">
        <v>147</v>
      </c>
      <c r="E368" s="246" t="s">
        <v>19</v>
      </c>
      <c r="F368" s="247" t="s">
        <v>336</v>
      </c>
      <c r="G368" s="245"/>
      <c r="H368" s="248">
        <v>4.6710000000000003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147</v>
      </c>
      <c r="AU368" s="254" t="s">
        <v>80</v>
      </c>
      <c r="AV368" s="14" t="s">
        <v>80</v>
      </c>
      <c r="AW368" s="14" t="s">
        <v>33</v>
      </c>
      <c r="AX368" s="14" t="s">
        <v>72</v>
      </c>
      <c r="AY368" s="254" t="s">
        <v>136</v>
      </c>
    </row>
    <row r="369" s="14" customFormat="1">
      <c r="A369" s="14"/>
      <c r="B369" s="244"/>
      <c r="C369" s="245"/>
      <c r="D369" s="235" t="s">
        <v>147</v>
      </c>
      <c r="E369" s="246" t="s">
        <v>19</v>
      </c>
      <c r="F369" s="247" t="s">
        <v>337</v>
      </c>
      <c r="G369" s="245"/>
      <c r="H369" s="248">
        <v>14.637000000000001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147</v>
      </c>
      <c r="AU369" s="254" t="s">
        <v>80</v>
      </c>
      <c r="AV369" s="14" t="s">
        <v>80</v>
      </c>
      <c r="AW369" s="14" t="s">
        <v>33</v>
      </c>
      <c r="AX369" s="14" t="s">
        <v>72</v>
      </c>
      <c r="AY369" s="254" t="s">
        <v>136</v>
      </c>
    </row>
    <row r="370" s="14" customFormat="1">
      <c r="A370" s="14"/>
      <c r="B370" s="244"/>
      <c r="C370" s="245"/>
      <c r="D370" s="235" t="s">
        <v>147</v>
      </c>
      <c r="E370" s="246" t="s">
        <v>19</v>
      </c>
      <c r="F370" s="247" t="s">
        <v>212</v>
      </c>
      <c r="G370" s="245"/>
      <c r="H370" s="248">
        <v>-1.5760000000000001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147</v>
      </c>
      <c r="AU370" s="254" t="s">
        <v>80</v>
      </c>
      <c r="AV370" s="14" t="s">
        <v>80</v>
      </c>
      <c r="AW370" s="14" t="s">
        <v>33</v>
      </c>
      <c r="AX370" s="14" t="s">
        <v>72</v>
      </c>
      <c r="AY370" s="254" t="s">
        <v>136</v>
      </c>
    </row>
    <row r="371" s="13" customFormat="1">
      <c r="A371" s="13"/>
      <c r="B371" s="233"/>
      <c r="C371" s="234"/>
      <c r="D371" s="235" t="s">
        <v>147</v>
      </c>
      <c r="E371" s="236" t="s">
        <v>19</v>
      </c>
      <c r="F371" s="237" t="s">
        <v>165</v>
      </c>
      <c r="G371" s="234"/>
      <c r="H371" s="236" t="s">
        <v>19</v>
      </c>
      <c r="I371" s="238"/>
      <c r="J371" s="234"/>
      <c r="K371" s="234"/>
      <c r="L371" s="239"/>
      <c r="M371" s="240"/>
      <c r="N371" s="241"/>
      <c r="O371" s="241"/>
      <c r="P371" s="241"/>
      <c r="Q371" s="241"/>
      <c r="R371" s="241"/>
      <c r="S371" s="241"/>
      <c r="T371" s="24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3" t="s">
        <v>147</v>
      </c>
      <c r="AU371" s="243" t="s">
        <v>80</v>
      </c>
      <c r="AV371" s="13" t="s">
        <v>76</v>
      </c>
      <c r="AW371" s="13" t="s">
        <v>33</v>
      </c>
      <c r="AX371" s="13" t="s">
        <v>72</v>
      </c>
      <c r="AY371" s="243" t="s">
        <v>136</v>
      </c>
    </row>
    <row r="372" s="14" customFormat="1">
      <c r="A372" s="14"/>
      <c r="B372" s="244"/>
      <c r="C372" s="245"/>
      <c r="D372" s="235" t="s">
        <v>147</v>
      </c>
      <c r="E372" s="246" t="s">
        <v>19</v>
      </c>
      <c r="F372" s="247" t="s">
        <v>338</v>
      </c>
      <c r="G372" s="245"/>
      <c r="H372" s="248">
        <v>13.388</v>
      </c>
      <c r="I372" s="249"/>
      <c r="J372" s="245"/>
      <c r="K372" s="245"/>
      <c r="L372" s="250"/>
      <c r="M372" s="251"/>
      <c r="N372" s="252"/>
      <c r="O372" s="252"/>
      <c r="P372" s="252"/>
      <c r="Q372" s="252"/>
      <c r="R372" s="252"/>
      <c r="S372" s="252"/>
      <c r="T372" s="253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4" t="s">
        <v>147</v>
      </c>
      <c r="AU372" s="254" t="s">
        <v>80</v>
      </c>
      <c r="AV372" s="14" t="s">
        <v>80</v>
      </c>
      <c r="AW372" s="14" t="s">
        <v>33</v>
      </c>
      <c r="AX372" s="14" t="s">
        <v>72</v>
      </c>
      <c r="AY372" s="254" t="s">
        <v>136</v>
      </c>
    </row>
    <row r="373" s="14" customFormat="1">
      <c r="A373" s="14"/>
      <c r="B373" s="244"/>
      <c r="C373" s="245"/>
      <c r="D373" s="235" t="s">
        <v>147</v>
      </c>
      <c r="E373" s="246" t="s">
        <v>19</v>
      </c>
      <c r="F373" s="247" t="s">
        <v>212</v>
      </c>
      <c r="G373" s="245"/>
      <c r="H373" s="248">
        <v>-1.5760000000000001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147</v>
      </c>
      <c r="AU373" s="254" t="s">
        <v>80</v>
      </c>
      <c r="AV373" s="14" t="s">
        <v>80</v>
      </c>
      <c r="AW373" s="14" t="s">
        <v>33</v>
      </c>
      <c r="AX373" s="14" t="s">
        <v>72</v>
      </c>
      <c r="AY373" s="254" t="s">
        <v>136</v>
      </c>
    </row>
    <row r="374" s="15" customFormat="1">
      <c r="A374" s="15"/>
      <c r="B374" s="255"/>
      <c r="C374" s="256"/>
      <c r="D374" s="235" t="s">
        <v>147</v>
      </c>
      <c r="E374" s="257" t="s">
        <v>19</v>
      </c>
      <c r="F374" s="258" t="s">
        <v>166</v>
      </c>
      <c r="G374" s="256"/>
      <c r="H374" s="259">
        <v>38.469000000000001</v>
      </c>
      <c r="I374" s="260"/>
      <c r="J374" s="256"/>
      <c r="K374" s="256"/>
      <c r="L374" s="261"/>
      <c r="M374" s="262"/>
      <c r="N374" s="263"/>
      <c r="O374" s="263"/>
      <c r="P374" s="263"/>
      <c r="Q374" s="263"/>
      <c r="R374" s="263"/>
      <c r="S374" s="263"/>
      <c r="T374" s="264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5" t="s">
        <v>147</v>
      </c>
      <c r="AU374" s="265" t="s">
        <v>80</v>
      </c>
      <c r="AV374" s="15" t="s">
        <v>156</v>
      </c>
      <c r="AW374" s="15" t="s">
        <v>33</v>
      </c>
      <c r="AX374" s="15" t="s">
        <v>72</v>
      </c>
      <c r="AY374" s="265" t="s">
        <v>136</v>
      </c>
    </row>
    <row r="375" s="16" customFormat="1">
      <c r="A375" s="16"/>
      <c r="B375" s="266"/>
      <c r="C375" s="267"/>
      <c r="D375" s="235" t="s">
        <v>147</v>
      </c>
      <c r="E375" s="268" t="s">
        <v>19</v>
      </c>
      <c r="F375" s="269" t="s">
        <v>167</v>
      </c>
      <c r="G375" s="267"/>
      <c r="H375" s="270">
        <v>38.469000000000001</v>
      </c>
      <c r="I375" s="271"/>
      <c r="J375" s="267"/>
      <c r="K375" s="267"/>
      <c r="L375" s="272"/>
      <c r="M375" s="273"/>
      <c r="N375" s="274"/>
      <c r="O375" s="274"/>
      <c r="P375" s="274"/>
      <c r="Q375" s="274"/>
      <c r="R375" s="274"/>
      <c r="S375" s="274"/>
      <c r="T375" s="275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6" t="s">
        <v>147</v>
      </c>
      <c r="AU375" s="276" t="s">
        <v>80</v>
      </c>
      <c r="AV375" s="16" t="s">
        <v>143</v>
      </c>
      <c r="AW375" s="16" t="s">
        <v>33</v>
      </c>
      <c r="AX375" s="16" t="s">
        <v>76</v>
      </c>
      <c r="AY375" s="276" t="s">
        <v>136</v>
      </c>
    </row>
    <row r="376" s="2" customFormat="1" ht="16.5" customHeight="1">
      <c r="A376" s="41"/>
      <c r="B376" s="42"/>
      <c r="C376" s="215" t="s">
        <v>339</v>
      </c>
      <c r="D376" s="215" t="s">
        <v>138</v>
      </c>
      <c r="E376" s="216" t="s">
        <v>340</v>
      </c>
      <c r="F376" s="217" t="s">
        <v>341</v>
      </c>
      <c r="G376" s="218" t="s">
        <v>141</v>
      </c>
      <c r="H376" s="219">
        <v>1.125</v>
      </c>
      <c r="I376" s="220"/>
      <c r="J376" s="221">
        <f>ROUND(I376*H376,2)</f>
        <v>0</v>
      </c>
      <c r="K376" s="217" t="s">
        <v>142</v>
      </c>
      <c r="L376" s="47"/>
      <c r="M376" s="222" t="s">
        <v>19</v>
      </c>
      <c r="N376" s="223" t="s">
        <v>43</v>
      </c>
      <c r="O376" s="87"/>
      <c r="P376" s="224">
        <f>O376*H376</f>
        <v>0</v>
      </c>
      <c r="Q376" s="224">
        <v>0</v>
      </c>
      <c r="R376" s="224">
        <f>Q376*H376</f>
        <v>0</v>
      </c>
      <c r="S376" s="224">
        <v>2.2000000000000002</v>
      </c>
      <c r="T376" s="225">
        <f>S376*H376</f>
        <v>2.4750000000000001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26" t="s">
        <v>143</v>
      </c>
      <c r="AT376" s="226" t="s">
        <v>138</v>
      </c>
      <c r="AU376" s="226" t="s">
        <v>80</v>
      </c>
      <c r="AY376" s="20" t="s">
        <v>136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20" t="s">
        <v>76</v>
      </c>
      <c r="BK376" s="227">
        <f>ROUND(I376*H376,2)</f>
        <v>0</v>
      </c>
      <c r="BL376" s="20" t="s">
        <v>143</v>
      </c>
      <c r="BM376" s="226" t="s">
        <v>342</v>
      </c>
    </row>
    <row r="377" s="2" customFormat="1">
      <c r="A377" s="41"/>
      <c r="B377" s="42"/>
      <c r="C377" s="43"/>
      <c r="D377" s="228" t="s">
        <v>145</v>
      </c>
      <c r="E377" s="43"/>
      <c r="F377" s="229" t="s">
        <v>343</v>
      </c>
      <c r="G377" s="43"/>
      <c r="H377" s="43"/>
      <c r="I377" s="230"/>
      <c r="J377" s="43"/>
      <c r="K377" s="43"/>
      <c r="L377" s="47"/>
      <c r="M377" s="231"/>
      <c r="N377" s="232"/>
      <c r="O377" s="87"/>
      <c r="P377" s="87"/>
      <c r="Q377" s="87"/>
      <c r="R377" s="87"/>
      <c r="S377" s="87"/>
      <c r="T377" s="88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T377" s="20" t="s">
        <v>145</v>
      </c>
      <c r="AU377" s="20" t="s">
        <v>80</v>
      </c>
    </row>
    <row r="378" s="13" customFormat="1">
      <c r="A378" s="13"/>
      <c r="B378" s="233"/>
      <c r="C378" s="234"/>
      <c r="D378" s="235" t="s">
        <v>147</v>
      </c>
      <c r="E378" s="236" t="s">
        <v>19</v>
      </c>
      <c r="F378" s="237" t="s">
        <v>148</v>
      </c>
      <c r="G378" s="234"/>
      <c r="H378" s="236" t="s">
        <v>19</v>
      </c>
      <c r="I378" s="238"/>
      <c r="J378" s="234"/>
      <c r="K378" s="234"/>
      <c r="L378" s="239"/>
      <c r="M378" s="240"/>
      <c r="N378" s="241"/>
      <c r="O378" s="241"/>
      <c r="P378" s="241"/>
      <c r="Q378" s="241"/>
      <c r="R378" s="241"/>
      <c r="S378" s="241"/>
      <c r="T378" s="24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3" t="s">
        <v>147</v>
      </c>
      <c r="AU378" s="243" t="s">
        <v>80</v>
      </c>
      <c r="AV378" s="13" t="s">
        <v>76</v>
      </c>
      <c r="AW378" s="13" t="s">
        <v>33</v>
      </c>
      <c r="AX378" s="13" t="s">
        <v>72</v>
      </c>
      <c r="AY378" s="243" t="s">
        <v>136</v>
      </c>
    </row>
    <row r="379" s="13" customFormat="1">
      <c r="A379" s="13"/>
      <c r="B379" s="233"/>
      <c r="C379" s="234"/>
      <c r="D379" s="235" t="s">
        <v>147</v>
      </c>
      <c r="E379" s="236" t="s">
        <v>19</v>
      </c>
      <c r="F379" s="237" t="s">
        <v>149</v>
      </c>
      <c r="G379" s="234"/>
      <c r="H379" s="236" t="s">
        <v>19</v>
      </c>
      <c r="I379" s="238"/>
      <c r="J379" s="234"/>
      <c r="K379" s="234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147</v>
      </c>
      <c r="AU379" s="243" t="s">
        <v>80</v>
      </c>
      <c r="AV379" s="13" t="s">
        <v>76</v>
      </c>
      <c r="AW379" s="13" t="s">
        <v>33</v>
      </c>
      <c r="AX379" s="13" t="s">
        <v>72</v>
      </c>
      <c r="AY379" s="243" t="s">
        <v>136</v>
      </c>
    </row>
    <row r="380" s="13" customFormat="1">
      <c r="A380" s="13"/>
      <c r="B380" s="233"/>
      <c r="C380" s="234"/>
      <c r="D380" s="235" t="s">
        <v>147</v>
      </c>
      <c r="E380" s="236" t="s">
        <v>19</v>
      </c>
      <c r="F380" s="237" t="s">
        <v>150</v>
      </c>
      <c r="G380" s="234"/>
      <c r="H380" s="236" t="s">
        <v>19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147</v>
      </c>
      <c r="AU380" s="243" t="s">
        <v>80</v>
      </c>
      <c r="AV380" s="13" t="s">
        <v>76</v>
      </c>
      <c r="AW380" s="13" t="s">
        <v>33</v>
      </c>
      <c r="AX380" s="13" t="s">
        <v>72</v>
      </c>
      <c r="AY380" s="243" t="s">
        <v>136</v>
      </c>
    </row>
    <row r="381" s="14" customFormat="1">
      <c r="A381" s="14"/>
      <c r="B381" s="244"/>
      <c r="C381" s="245"/>
      <c r="D381" s="235" t="s">
        <v>147</v>
      </c>
      <c r="E381" s="246" t="s">
        <v>19</v>
      </c>
      <c r="F381" s="247" t="s">
        <v>271</v>
      </c>
      <c r="G381" s="245"/>
      <c r="H381" s="248">
        <v>1.125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147</v>
      </c>
      <c r="AU381" s="254" t="s">
        <v>80</v>
      </c>
      <c r="AV381" s="14" t="s">
        <v>80</v>
      </c>
      <c r="AW381" s="14" t="s">
        <v>33</v>
      </c>
      <c r="AX381" s="14" t="s">
        <v>76</v>
      </c>
      <c r="AY381" s="254" t="s">
        <v>136</v>
      </c>
    </row>
    <row r="382" s="2" customFormat="1" ht="16.5" customHeight="1">
      <c r="A382" s="41"/>
      <c r="B382" s="42"/>
      <c r="C382" s="215" t="s">
        <v>344</v>
      </c>
      <c r="D382" s="215" t="s">
        <v>138</v>
      </c>
      <c r="E382" s="216" t="s">
        <v>345</v>
      </c>
      <c r="F382" s="217" t="s">
        <v>346</v>
      </c>
      <c r="G382" s="218" t="s">
        <v>141</v>
      </c>
      <c r="H382" s="219">
        <v>0.94199999999999995</v>
      </c>
      <c r="I382" s="220"/>
      <c r="J382" s="221">
        <f>ROUND(I382*H382,2)</f>
        <v>0</v>
      </c>
      <c r="K382" s="217" t="s">
        <v>142</v>
      </c>
      <c r="L382" s="47"/>
      <c r="M382" s="222" t="s">
        <v>19</v>
      </c>
      <c r="N382" s="223" t="s">
        <v>43</v>
      </c>
      <c r="O382" s="87"/>
      <c r="P382" s="224">
        <f>O382*H382</f>
        <v>0</v>
      </c>
      <c r="Q382" s="224">
        <v>0</v>
      </c>
      <c r="R382" s="224">
        <f>Q382*H382</f>
        <v>0</v>
      </c>
      <c r="S382" s="224">
        <v>2.2000000000000002</v>
      </c>
      <c r="T382" s="225">
        <f>S382*H382</f>
        <v>2.0724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26" t="s">
        <v>143</v>
      </c>
      <c r="AT382" s="226" t="s">
        <v>138</v>
      </c>
      <c r="AU382" s="226" t="s">
        <v>80</v>
      </c>
      <c r="AY382" s="20" t="s">
        <v>136</v>
      </c>
      <c r="BE382" s="227">
        <f>IF(N382="základní",J382,0)</f>
        <v>0</v>
      </c>
      <c r="BF382" s="227">
        <f>IF(N382="snížená",J382,0)</f>
        <v>0</v>
      </c>
      <c r="BG382" s="227">
        <f>IF(N382="zákl. přenesená",J382,0)</f>
        <v>0</v>
      </c>
      <c r="BH382" s="227">
        <f>IF(N382="sníž. přenesená",J382,0)</f>
        <v>0</v>
      </c>
      <c r="BI382" s="227">
        <f>IF(N382="nulová",J382,0)</f>
        <v>0</v>
      </c>
      <c r="BJ382" s="20" t="s">
        <v>76</v>
      </c>
      <c r="BK382" s="227">
        <f>ROUND(I382*H382,2)</f>
        <v>0</v>
      </c>
      <c r="BL382" s="20" t="s">
        <v>143</v>
      </c>
      <c r="BM382" s="226" t="s">
        <v>347</v>
      </c>
    </row>
    <row r="383" s="2" customFormat="1">
      <c r="A383" s="41"/>
      <c r="B383" s="42"/>
      <c r="C383" s="43"/>
      <c r="D383" s="228" t="s">
        <v>145</v>
      </c>
      <c r="E383" s="43"/>
      <c r="F383" s="229" t="s">
        <v>348</v>
      </c>
      <c r="G383" s="43"/>
      <c r="H383" s="43"/>
      <c r="I383" s="230"/>
      <c r="J383" s="43"/>
      <c r="K383" s="43"/>
      <c r="L383" s="47"/>
      <c r="M383" s="231"/>
      <c r="N383" s="232"/>
      <c r="O383" s="87"/>
      <c r="P383" s="87"/>
      <c r="Q383" s="87"/>
      <c r="R383" s="87"/>
      <c r="S383" s="87"/>
      <c r="T383" s="88"/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T383" s="20" t="s">
        <v>145</v>
      </c>
      <c r="AU383" s="20" t="s">
        <v>80</v>
      </c>
    </row>
    <row r="384" s="13" customFormat="1">
      <c r="A384" s="13"/>
      <c r="B384" s="233"/>
      <c r="C384" s="234"/>
      <c r="D384" s="235" t="s">
        <v>147</v>
      </c>
      <c r="E384" s="236" t="s">
        <v>19</v>
      </c>
      <c r="F384" s="237" t="s">
        <v>334</v>
      </c>
      <c r="G384" s="234"/>
      <c r="H384" s="236" t="s">
        <v>19</v>
      </c>
      <c r="I384" s="238"/>
      <c r="J384" s="234"/>
      <c r="K384" s="234"/>
      <c r="L384" s="239"/>
      <c r="M384" s="240"/>
      <c r="N384" s="241"/>
      <c r="O384" s="241"/>
      <c r="P384" s="241"/>
      <c r="Q384" s="241"/>
      <c r="R384" s="241"/>
      <c r="S384" s="241"/>
      <c r="T384" s="242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3" t="s">
        <v>147</v>
      </c>
      <c r="AU384" s="243" t="s">
        <v>80</v>
      </c>
      <c r="AV384" s="13" t="s">
        <v>76</v>
      </c>
      <c r="AW384" s="13" t="s">
        <v>33</v>
      </c>
      <c r="AX384" s="13" t="s">
        <v>72</v>
      </c>
      <c r="AY384" s="243" t="s">
        <v>136</v>
      </c>
    </row>
    <row r="385" s="13" customFormat="1">
      <c r="A385" s="13"/>
      <c r="B385" s="233"/>
      <c r="C385" s="234"/>
      <c r="D385" s="235" t="s">
        <v>147</v>
      </c>
      <c r="E385" s="236" t="s">
        <v>19</v>
      </c>
      <c r="F385" s="237" t="s">
        <v>149</v>
      </c>
      <c r="G385" s="234"/>
      <c r="H385" s="236" t="s">
        <v>19</v>
      </c>
      <c r="I385" s="238"/>
      <c r="J385" s="234"/>
      <c r="K385" s="234"/>
      <c r="L385" s="239"/>
      <c r="M385" s="240"/>
      <c r="N385" s="241"/>
      <c r="O385" s="241"/>
      <c r="P385" s="241"/>
      <c r="Q385" s="241"/>
      <c r="R385" s="241"/>
      <c r="S385" s="241"/>
      <c r="T385" s="24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3" t="s">
        <v>147</v>
      </c>
      <c r="AU385" s="243" t="s">
        <v>80</v>
      </c>
      <c r="AV385" s="13" t="s">
        <v>76</v>
      </c>
      <c r="AW385" s="13" t="s">
        <v>33</v>
      </c>
      <c r="AX385" s="13" t="s">
        <v>72</v>
      </c>
      <c r="AY385" s="243" t="s">
        <v>136</v>
      </c>
    </row>
    <row r="386" s="13" customFormat="1">
      <c r="A386" s="13"/>
      <c r="B386" s="233"/>
      <c r="C386" s="234"/>
      <c r="D386" s="235" t="s">
        <v>147</v>
      </c>
      <c r="E386" s="236" t="s">
        <v>19</v>
      </c>
      <c r="F386" s="237" t="s">
        <v>150</v>
      </c>
      <c r="G386" s="234"/>
      <c r="H386" s="236" t="s">
        <v>19</v>
      </c>
      <c r="I386" s="238"/>
      <c r="J386" s="234"/>
      <c r="K386" s="234"/>
      <c r="L386" s="239"/>
      <c r="M386" s="240"/>
      <c r="N386" s="241"/>
      <c r="O386" s="241"/>
      <c r="P386" s="241"/>
      <c r="Q386" s="241"/>
      <c r="R386" s="241"/>
      <c r="S386" s="241"/>
      <c r="T386" s="242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3" t="s">
        <v>147</v>
      </c>
      <c r="AU386" s="243" t="s">
        <v>80</v>
      </c>
      <c r="AV386" s="13" t="s">
        <v>76</v>
      </c>
      <c r="AW386" s="13" t="s">
        <v>33</v>
      </c>
      <c r="AX386" s="13" t="s">
        <v>72</v>
      </c>
      <c r="AY386" s="243" t="s">
        <v>136</v>
      </c>
    </row>
    <row r="387" s="14" customFormat="1">
      <c r="A387" s="14"/>
      <c r="B387" s="244"/>
      <c r="C387" s="245"/>
      <c r="D387" s="235" t="s">
        <v>147</v>
      </c>
      <c r="E387" s="246" t="s">
        <v>19</v>
      </c>
      <c r="F387" s="247" t="s">
        <v>349</v>
      </c>
      <c r="G387" s="245"/>
      <c r="H387" s="248">
        <v>0.47099999999999997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147</v>
      </c>
      <c r="AU387" s="254" t="s">
        <v>80</v>
      </c>
      <c r="AV387" s="14" t="s">
        <v>80</v>
      </c>
      <c r="AW387" s="14" t="s">
        <v>33</v>
      </c>
      <c r="AX387" s="14" t="s">
        <v>72</v>
      </c>
      <c r="AY387" s="254" t="s">
        <v>136</v>
      </c>
    </row>
    <row r="388" s="13" customFormat="1">
      <c r="A388" s="13"/>
      <c r="B388" s="233"/>
      <c r="C388" s="234"/>
      <c r="D388" s="235" t="s">
        <v>147</v>
      </c>
      <c r="E388" s="236" t="s">
        <v>19</v>
      </c>
      <c r="F388" s="237" t="s">
        <v>165</v>
      </c>
      <c r="G388" s="234"/>
      <c r="H388" s="236" t="s">
        <v>19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147</v>
      </c>
      <c r="AU388" s="243" t="s">
        <v>80</v>
      </c>
      <c r="AV388" s="13" t="s">
        <v>76</v>
      </c>
      <c r="AW388" s="13" t="s">
        <v>33</v>
      </c>
      <c r="AX388" s="13" t="s">
        <v>72</v>
      </c>
      <c r="AY388" s="243" t="s">
        <v>136</v>
      </c>
    </row>
    <row r="389" s="14" customFormat="1">
      <c r="A389" s="14"/>
      <c r="B389" s="244"/>
      <c r="C389" s="245"/>
      <c r="D389" s="235" t="s">
        <v>147</v>
      </c>
      <c r="E389" s="246" t="s">
        <v>19</v>
      </c>
      <c r="F389" s="247" t="s">
        <v>349</v>
      </c>
      <c r="G389" s="245"/>
      <c r="H389" s="248">
        <v>0.47099999999999997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147</v>
      </c>
      <c r="AU389" s="254" t="s">
        <v>80</v>
      </c>
      <c r="AV389" s="14" t="s">
        <v>80</v>
      </c>
      <c r="AW389" s="14" t="s">
        <v>33</v>
      </c>
      <c r="AX389" s="14" t="s">
        <v>72</v>
      </c>
      <c r="AY389" s="254" t="s">
        <v>136</v>
      </c>
    </row>
    <row r="390" s="16" customFormat="1">
      <c r="A390" s="16"/>
      <c r="B390" s="266"/>
      <c r="C390" s="267"/>
      <c r="D390" s="235" t="s">
        <v>147</v>
      </c>
      <c r="E390" s="268" t="s">
        <v>19</v>
      </c>
      <c r="F390" s="269" t="s">
        <v>167</v>
      </c>
      <c r="G390" s="267"/>
      <c r="H390" s="270">
        <v>0.94199999999999995</v>
      </c>
      <c r="I390" s="271"/>
      <c r="J390" s="267"/>
      <c r="K390" s="267"/>
      <c r="L390" s="272"/>
      <c r="M390" s="273"/>
      <c r="N390" s="274"/>
      <c r="O390" s="274"/>
      <c r="P390" s="274"/>
      <c r="Q390" s="274"/>
      <c r="R390" s="274"/>
      <c r="S390" s="274"/>
      <c r="T390" s="275"/>
      <c r="U390" s="16"/>
      <c r="V390" s="16"/>
      <c r="W390" s="16"/>
      <c r="X390" s="16"/>
      <c r="Y390" s="16"/>
      <c r="Z390" s="16"/>
      <c r="AA390" s="16"/>
      <c r="AB390" s="16"/>
      <c r="AC390" s="16"/>
      <c r="AD390" s="16"/>
      <c r="AE390" s="16"/>
      <c r="AT390" s="276" t="s">
        <v>147</v>
      </c>
      <c r="AU390" s="276" t="s">
        <v>80</v>
      </c>
      <c r="AV390" s="16" t="s">
        <v>143</v>
      </c>
      <c r="AW390" s="16" t="s">
        <v>33</v>
      </c>
      <c r="AX390" s="16" t="s">
        <v>76</v>
      </c>
      <c r="AY390" s="276" t="s">
        <v>136</v>
      </c>
    </row>
    <row r="391" s="2" customFormat="1" ht="16.5" customHeight="1">
      <c r="A391" s="41"/>
      <c r="B391" s="42"/>
      <c r="C391" s="215" t="s">
        <v>350</v>
      </c>
      <c r="D391" s="215" t="s">
        <v>138</v>
      </c>
      <c r="E391" s="216" t="s">
        <v>351</v>
      </c>
      <c r="F391" s="217" t="s">
        <v>352</v>
      </c>
      <c r="G391" s="218" t="s">
        <v>141</v>
      </c>
      <c r="H391" s="219">
        <v>3.0979999999999999</v>
      </c>
      <c r="I391" s="220"/>
      <c r="J391" s="221">
        <f>ROUND(I391*H391,2)</f>
        <v>0</v>
      </c>
      <c r="K391" s="217" t="s">
        <v>142</v>
      </c>
      <c r="L391" s="47"/>
      <c r="M391" s="222" t="s">
        <v>19</v>
      </c>
      <c r="N391" s="223" t="s">
        <v>43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2.2000000000000002</v>
      </c>
      <c r="T391" s="225">
        <f>S391*H391</f>
        <v>6.8155999999999999</v>
      </c>
      <c r="U391" s="41"/>
      <c r="V391" s="41"/>
      <c r="W391" s="41"/>
      <c r="X391" s="41"/>
      <c r="Y391" s="41"/>
      <c r="Z391" s="41"/>
      <c r="AA391" s="41"/>
      <c r="AB391" s="41"/>
      <c r="AC391" s="41"/>
      <c r="AD391" s="41"/>
      <c r="AE391" s="41"/>
      <c r="AR391" s="226" t="s">
        <v>143</v>
      </c>
      <c r="AT391" s="226" t="s">
        <v>138</v>
      </c>
      <c r="AU391" s="226" t="s">
        <v>80</v>
      </c>
      <c r="AY391" s="20" t="s">
        <v>136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20" t="s">
        <v>76</v>
      </c>
      <c r="BK391" s="227">
        <f>ROUND(I391*H391,2)</f>
        <v>0</v>
      </c>
      <c r="BL391" s="20" t="s">
        <v>143</v>
      </c>
      <c r="BM391" s="226" t="s">
        <v>353</v>
      </c>
    </row>
    <row r="392" s="2" customFormat="1">
      <c r="A392" s="41"/>
      <c r="B392" s="42"/>
      <c r="C392" s="43"/>
      <c r="D392" s="228" t="s">
        <v>145</v>
      </c>
      <c r="E392" s="43"/>
      <c r="F392" s="229" t="s">
        <v>354</v>
      </c>
      <c r="G392" s="43"/>
      <c r="H392" s="43"/>
      <c r="I392" s="230"/>
      <c r="J392" s="43"/>
      <c r="K392" s="43"/>
      <c r="L392" s="47"/>
      <c r="M392" s="231"/>
      <c r="N392" s="232"/>
      <c r="O392" s="87"/>
      <c r="P392" s="87"/>
      <c r="Q392" s="87"/>
      <c r="R392" s="87"/>
      <c r="S392" s="87"/>
      <c r="T392" s="88"/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T392" s="20" t="s">
        <v>145</v>
      </c>
      <c r="AU392" s="20" t="s">
        <v>80</v>
      </c>
    </row>
    <row r="393" s="13" customFormat="1">
      <c r="A393" s="13"/>
      <c r="B393" s="233"/>
      <c r="C393" s="234"/>
      <c r="D393" s="235" t="s">
        <v>147</v>
      </c>
      <c r="E393" s="236" t="s">
        <v>19</v>
      </c>
      <c r="F393" s="237" t="s">
        <v>334</v>
      </c>
      <c r="G393" s="234"/>
      <c r="H393" s="236" t="s">
        <v>19</v>
      </c>
      <c r="I393" s="238"/>
      <c r="J393" s="234"/>
      <c r="K393" s="234"/>
      <c r="L393" s="239"/>
      <c r="M393" s="240"/>
      <c r="N393" s="241"/>
      <c r="O393" s="241"/>
      <c r="P393" s="241"/>
      <c r="Q393" s="241"/>
      <c r="R393" s="241"/>
      <c r="S393" s="241"/>
      <c r="T393" s="24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3" t="s">
        <v>147</v>
      </c>
      <c r="AU393" s="243" t="s">
        <v>80</v>
      </c>
      <c r="AV393" s="13" t="s">
        <v>76</v>
      </c>
      <c r="AW393" s="13" t="s">
        <v>33</v>
      </c>
      <c r="AX393" s="13" t="s">
        <v>72</v>
      </c>
      <c r="AY393" s="243" t="s">
        <v>136</v>
      </c>
    </row>
    <row r="394" s="13" customFormat="1">
      <c r="A394" s="13"/>
      <c r="B394" s="233"/>
      <c r="C394" s="234"/>
      <c r="D394" s="235" t="s">
        <v>147</v>
      </c>
      <c r="E394" s="236" t="s">
        <v>19</v>
      </c>
      <c r="F394" s="237" t="s">
        <v>149</v>
      </c>
      <c r="G394" s="234"/>
      <c r="H394" s="236" t="s">
        <v>19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147</v>
      </c>
      <c r="AU394" s="243" t="s">
        <v>80</v>
      </c>
      <c r="AV394" s="13" t="s">
        <v>76</v>
      </c>
      <c r="AW394" s="13" t="s">
        <v>33</v>
      </c>
      <c r="AX394" s="13" t="s">
        <v>72</v>
      </c>
      <c r="AY394" s="243" t="s">
        <v>136</v>
      </c>
    </row>
    <row r="395" s="13" customFormat="1">
      <c r="A395" s="13"/>
      <c r="B395" s="233"/>
      <c r="C395" s="234"/>
      <c r="D395" s="235" t="s">
        <v>147</v>
      </c>
      <c r="E395" s="236" t="s">
        <v>19</v>
      </c>
      <c r="F395" s="237" t="s">
        <v>150</v>
      </c>
      <c r="G395" s="234"/>
      <c r="H395" s="236" t="s">
        <v>19</v>
      </c>
      <c r="I395" s="238"/>
      <c r="J395" s="234"/>
      <c r="K395" s="234"/>
      <c r="L395" s="239"/>
      <c r="M395" s="240"/>
      <c r="N395" s="241"/>
      <c r="O395" s="241"/>
      <c r="P395" s="241"/>
      <c r="Q395" s="241"/>
      <c r="R395" s="241"/>
      <c r="S395" s="241"/>
      <c r="T395" s="242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3" t="s">
        <v>147</v>
      </c>
      <c r="AU395" s="243" t="s">
        <v>80</v>
      </c>
      <c r="AV395" s="13" t="s">
        <v>76</v>
      </c>
      <c r="AW395" s="13" t="s">
        <v>33</v>
      </c>
      <c r="AX395" s="13" t="s">
        <v>72</v>
      </c>
      <c r="AY395" s="243" t="s">
        <v>136</v>
      </c>
    </row>
    <row r="396" s="14" customFormat="1">
      <c r="A396" s="14"/>
      <c r="B396" s="244"/>
      <c r="C396" s="245"/>
      <c r="D396" s="235" t="s">
        <v>147</v>
      </c>
      <c r="E396" s="246" t="s">
        <v>19</v>
      </c>
      <c r="F396" s="247" t="s">
        <v>355</v>
      </c>
      <c r="G396" s="245"/>
      <c r="H396" s="248">
        <v>1.6739999999999999</v>
      </c>
      <c r="I396" s="249"/>
      <c r="J396" s="245"/>
      <c r="K396" s="245"/>
      <c r="L396" s="250"/>
      <c r="M396" s="251"/>
      <c r="N396" s="252"/>
      <c r="O396" s="252"/>
      <c r="P396" s="252"/>
      <c r="Q396" s="252"/>
      <c r="R396" s="252"/>
      <c r="S396" s="252"/>
      <c r="T396" s="25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4" t="s">
        <v>147</v>
      </c>
      <c r="AU396" s="254" t="s">
        <v>80</v>
      </c>
      <c r="AV396" s="14" t="s">
        <v>80</v>
      </c>
      <c r="AW396" s="14" t="s">
        <v>33</v>
      </c>
      <c r="AX396" s="14" t="s">
        <v>72</v>
      </c>
      <c r="AY396" s="254" t="s">
        <v>136</v>
      </c>
    </row>
    <row r="397" s="14" customFormat="1">
      <c r="A397" s="14"/>
      <c r="B397" s="244"/>
      <c r="C397" s="245"/>
      <c r="D397" s="235" t="s">
        <v>147</v>
      </c>
      <c r="E397" s="246" t="s">
        <v>19</v>
      </c>
      <c r="F397" s="247" t="s">
        <v>356</v>
      </c>
      <c r="G397" s="245"/>
      <c r="H397" s="248">
        <v>0.49099999999999999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147</v>
      </c>
      <c r="AU397" s="254" t="s">
        <v>80</v>
      </c>
      <c r="AV397" s="14" t="s">
        <v>80</v>
      </c>
      <c r="AW397" s="14" t="s">
        <v>33</v>
      </c>
      <c r="AX397" s="14" t="s">
        <v>72</v>
      </c>
      <c r="AY397" s="254" t="s">
        <v>136</v>
      </c>
    </row>
    <row r="398" s="13" customFormat="1">
      <c r="A398" s="13"/>
      <c r="B398" s="233"/>
      <c r="C398" s="234"/>
      <c r="D398" s="235" t="s">
        <v>147</v>
      </c>
      <c r="E398" s="236" t="s">
        <v>19</v>
      </c>
      <c r="F398" s="237" t="s">
        <v>165</v>
      </c>
      <c r="G398" s="234"/>
      <c r="H398" s="236" t="s">
        <v>19</v>
      </c>
      <c r="I398" s="238"/>
      <c r="J398" s="234"/>
      <c r="K398" s="234"/>
      <c r="L398" s="239"/>
      <c r="M398" s="240"/>
      <c r="N398" s="241"/>
      <c r="O398" s="241"/>
      <c r="P398" s="241"/>
      <c r="Q398" s="241"/>
      <c r="R398" s="241"/>
      <c r="S398" s="241"/>
      <c r="T398" s="242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3" t="s">
        <v>147</v>
      </c>
      <c r="AU398" s="243" t="s">
        <v>80</v>
      </c>
      <c r="AV398" s="13" t="s">
        <v>76</v>
      </c>
      <c r="AW398" s="13" t="s">
        <v>33</v>
      </c>
      <c r="AX398" s="13" t="s">
        <v>72</v>
      </c>
      <c r="AY398" s="243" t="s">
        <v>136</v>
      </c>
    </row>
    <row r="399" s="14" customFormat="1">
      <c r="A399" s="14"/>
      <c r="B399" s="244"/>
      <c r="C399" s="245"/>
      <c r="D399" s="235" t="s">
        <v>147</v>
      </c>
      <c r="E399" s="246" t="s">
        <v>19</v>
      </c>
      <c r="F399" s="247" t="s">
        <v>357</v>
      </c>
      <c r="G399" s="245"/>
      <c r="H399" s="248">
        <v>0.93300000000000005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147</v>
      </c>
      <c r="AU399" s="254" t="s">
        <v>80</v>
      </c>
      <c r="AV399" s="14" t="s">
        <v>80</v>
      </c>
      <c r="AW399" s="14" t="s">
        <v>33</v>
      </c>
      <c r="AX399" s="14" t="s">
        <v>72</v>
      </c>
      <c r="AY399" s="254" t="s">
        <v>136</v>
      </c>
    </row>
    <row r="400" s="16" customFormat="1">
      <c r="A400" s="16"/>
      <c r="B400" s="266"/>
      <c r="C400" s="267"/>
      <c r="D400" s="235" t="s">
        <v>147</v>
      </c>
      <c r="E400" s="268" t="s">
        <v>19</v>
      </c>
      <c r="F400" s="269" t="s">
        <v>167</v>
      </c>
      <c r="G400" s="267"/>
      <c r="H400" s="270">
        <v>3.0979999999999999</v>
      </c>
      <c r="I400" s="271"/>
      <c r="J400" s="267"/>
      <c r="K400" s="267"/>
      <c r="L400" s="272"/>
      <c r="M400" s="273"/>
      <c r="N400" s="274"/>
      <c r="O400" s="274"/>
      <c r="P400" s="274"/>
      <c r="Q400" s="274"/>
      <c r="R400" s="274"/>
      <c r="S400" s="274"/>
      <c r="T400" s="275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76" t="s">
        <v>147</v>
      </c>
      <c r="AU400" s="276" t="s">
        <v>80</v>
      </c>
      <c r="AV400" s="16" t="s">
        <v>143</v>
      </c>
      <c r="AW400" s="16" t="s">
        <v>33</v>
      </c>
      <c r="AX400" s="16" t="s">
        <v>76</v>
      </c>
      <c r="AY400" s="276" t="s">
        <v>136</v>
      </c>
    </row>
    <row r="401" s="2" customFormat="1" ht="16.5" customHeight="1">
      <c r="A401" s="41"/>
      <c r="B401" s="42"/>
      <c r="C401" s="215" t="s">
        <v>358</v>
      </c>
      <c r="D401" s="215" t="s">
        <v>138</v>
      </c>
      <c r="E401" s="216" t="s">
        <v>359</v>
      </c>
      <c r="F401" s="217" t="s">
        <v>360</v>
      </c>
      <c r="G401" s="218" t="s">
        <v>181</v>
      </c>
      <c r="H401" s="219">
        <v>7.5</v>
      </c>
      <c r="I401" s="220"/>
      <c r="J401" s="221">
        <f>ROUND(I401*H401,2)</f>
        <v>0</v>
      </c>
      <c r="K401" s="217" t="s">
        <v>142</v>
      </c>
      <c r="L401" s="47"/>
      <c r="M401" s="222" t="s">
        <v>19</v>
      </c>
      <c r="N401" s="223" t="s">
        <v>43</v>
      </c>
      <c r="O401" s="87"/>
      <c r="P401" s="224">
        <f>O401*H401</f>
        <v>0</v>
      </c>
      <c r="Q401" s="224">
        <v>0</v>
      </c>
      <c r="R401" s="224">
        <f>Q401*H401</f>
        <v>0</v>
      </c>
      <c r="S401" s="224">
        <v>0.089999999999999997</v>
      </c>
      <c r="T401" s="225">
        <f>S401*H401</f>
        <v>0.67499999999999993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26" t="s">
        <v>143</v>
      </c>
      <c r="AT401" s="226" t="s">
        <v>138</v>
      </c>
      <c r="AU401" s="226" t="s">
        <v>80</v>
      </c>
      <c r="AY401" s="20" t="s">
        <v>136</v>
      </c>
      <c r="BE401" s="227">
        <f>IF(N401="základní",J401,0)</f>
        <v>0</v>
      </c>
      <c r="BF401" s="227">
        <f>IF(N401="snížená",J401,0)</f>
        <v>0</v>
      </c>
      <c r="BG401" s="227">
        <f>IF(N401="zákl. přenesená",J401,0)</f>
        <v>0</v>
      </c>
      <c r="BH401" s="227">
        <f>IF(N401="sníž. přenesená",J401,0)</f>
        <v>0</v>
      </c>
      <c r="BI401" s="227">
        <f>IF(N401="nulová",J401,0)</f>
        <v>0</v>
      </c>
      <c r="BJ401" s="20" t="s">
        <v>76</v>
      </c>
      <c r="BK401" s="227">
        <f>ROUND(I401*H401,2)</f>
        <v>0</v>
      </c>
      <c r="BL401" s="20" t="s">
        <v>143</v>
      </c>
      <c r="BM401" s="226" t="s">
        <v>361</v>
      </c>
    </row>
    <row r="402" s="2" customFormat="1">
      <c r="A402" s="41"/>
      <c r="B402" s="42"/>
      <c r="C402" s="43"/>
      <c r="D402" s="228" t="s">
        <v>145</v>
      </c>
      <c r="E402" s="43"/>
      <c r="F402" s="229" t="s">
        <v>362</v>
      </c>
      <c r="G402" s="43"/>
      <c r="H402" s="43"/>
      <c r="I402" s="230"/>
      <c r="J402" s="43"/>
      <c r="K402" s="43"/>
      <c r="L402" s="47"/>
      <c r="M402" s="231"/>
      <c r="N402" s="232"/>
      <c r="O402" s="87"/>
      <c r="P402" s="87"/>
      <c r="Q402" s="87"/>
      <c r="R402" s="87"/>
      <c r="S402" s="87"/>
      <c r="T402" s="88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T402" s="20" t="s">
        <v>145</v>
      </c>
      <c r="AU402" s="20" t="s">
        <v>80</v>
      </c>
    </row>
    <row r="403" s="13" customFormat="1">
      <c r="A403" s="13"/>
      <c r="B403" s="233"/>
      <c r="C403" s="234"/>
      <c r="D403" s="235" t="s">
        <v>147</v>
      </c>
      <c r="E403" s="236" t="s">
        <v>19</v>
      </c>
      <c r="F403" s="237" t="s">
        <v>148</v>
      </c>
      <c r="G403" s="234"/>
      <c r="H403" s="236" t="s">
        <v>19</v>
      </c>
      <c r="I403" s="238"/>
      <c r="J403" s="234"/>
      <c r="K403" s="234"/>
      <c r="L403" s="239"/>
      <c r="M403" s="240"/>
      <c r="N403" s="241"/>
      <c r="O403" s="241"/>
      <c r="P403" s="241"/>
      <c r="Q403" s="241"/>
      <c r="R403" s="241"/>
      <c r="S403" s="241"/>
      <c r="T403" s="242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3" t="s">
        <v>147</v>
      </c>
      <c r="AU403" s="243" t="s">
        <v>80</v>
      </c>
      <c r="AV403" s="13" t="s">
        <v>76</v>
      </c>
      <c r="AW403" s="13" t="s">
        <v>33</v>
      </c>
      <c r="AX403" s="13" t="s">
        <v>72</v>
      </c>
      <c r="AY403" s="243" t="s">
        <v>136</v>
      </c>
    </row>
    <row r="404" s="13" customFormat="1">
      <c r="A404" s="13"/>
      <c r="B404" s="233"/>
      <c r="C404" s="234"/>
      <c r="D404" s="235" t="s">
        <v>147</v>
      </c>
      <c r="E404" s="236" t="s">
        <v>19</v>
      </c>
      <c r="F404" s="237" t="s">
        <v>149</v>
      </c>
      <c r="G404" s="234"/>
      <c r="H404" s="236" t="s">
        <v>19</v>
      </c>
      <c r="I404" s="238"/>
      <c r="J404" s="234"/>
      <c r="K404" s="234"/>
      <c r="L404" s="239"/>
      <c r="M404" s="240"/>
      <c r="N404" s="241"/>
      <c r="O404" s="241"/>
      <c r="P404" s="241"/>
      <c r="Q404" s="241"/>
      <c r="R404" s="241"/>
      <c r="S404" s="241"/>
      <c r="T404" s="242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3" t="s">
        <v>147</v>
      </c>
      <c r="AU404" s="243" t="s">
        <v>80</v>
      </c>
      <c r="AV404" s="13" t="s">
        <v>76</v>
      </c>
      <c r="AW404" s="13" t="s">
        <v>33</v>
      </c>
      <c r="AX404" s="13" t="s">
        <v>72</v>
      </c>
      <c r="AY404" s="243" t="s">
        <v>136</v>
      </c>
    </row>
    <row r="405" s="13" customFormat="1">
      <c r="A405" s="13"/>
      <c r="B405" s="233"/>
      <c r="C405" s="234"/>
      <c r="D405" s="235" t="s">
        <v>147</v>
      </c>
      <c r="E405" s="236" t="s">
        <v>19</v>
      </c>
      <c r="F405" s="237" t="s">
        <v>150</v>
      </c>
      <c r="G405" s="234"/>
      <c r="H405" s="236" t="s">
        <v>19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147</v>
      </c>
      <c r="AU405" s="243" t="s">
        <v>80</v>
      </c>
      <c r="AV405" s="13" t="s">
        <v>76</v>
      </c>
      <c r="AW405" s="13" t="s">
        <v>33</v>
      </c>
      <c r="AX405" s="13" t="s">
        <v>72</v>
      </c>
      <c r="AY405" s="243" t="s">
        <v>136</v>
      </c>
    </row>
    <row r="406" s="14" customFormat="1">
      <c r="A406" s="14"/>
      <c r="B406" s="244"/>
      <c r="C406" s="245"/>
      <c r="D406" s="235" t="s">
        <v>147</v>
      </c>
      <c r="E406" s="246" t="s">
        <v>19</v>
      </c>
      <c r="F406" s="247" t="s">
        <v>363</v>
      </c>
      <c r="G406" s="245"/>
      <c r="H406" s="248">
        <v>7.5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147</v>
      </c>
      <c r="AU406" s="254" t="s">
        <v>80</v>
      </c>
      <c r="AV406" s="14" t="s">
        <v>80</v>
      </c>
      <c r="AW406" s="14" t="s">
        <v>33</v>
      </c>
      <c r="AX406" s="14" t="s">
        <v>76</v>
      </c>
      <c r="AY406" s="254" t="s">
        <v>136</v>
      </c>
    </row>
    <row r="407" s="2" customFormat="1" ht="21.75" customHeight="1">
      <c r="A407" s="41"/>
      <c r="B407" s="42"/>
      <c r="C407" s="215" t="s">
        <v>364</v>
      </c>
      <c r="D407" s="215" t="s">
        <v>138</v>
      </c>
      <c r="E407" s="216" t="s">
        <v>365</v>
      </c>
      <c r="F407" s="217" t="s">
        <v>366</v>
      </c>
      <c r="G407" s="218" t="s">
        <v>141</v>
      </c>
      <c r="H407" s="219">
        <v>1.125</v>
      </c>
      <c r="I407" s="220"/>
      <c r="J407" s="221">
        <f>ROUND(I407*H407,2)</f>
        <v>0</v>
      </c>
      <c r="K407" s="217" t="s">
        <v>142</v>
      </c>
      <c r="L407" s="47"/>
      <c r="M407" s="222" t="s">
        <v>19</v>
      </c>
      <c r="N407" s="223" t="s">
        <v>43</v>
      </c>
      <c r="O407" s="87"/>
      <c r="P407" s="224">
        <f>O407*H407</f>
        <v>0</v>
      </c>
      <c r="Q407" s="224">
        <v>0</v>
      </c>
      <c r="R407" s="224">
        <f>Q407*H407</f>
        <v>0</v>
      </c>
      <c r="S407" s="224">
        <v>0.029000000000000001</v>
      </c>
      <c r="T407" s="225">
        <f>S407*H407</f>
        <v>0.032625000000000001</v>
      </c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R407" s="226" t="s">
        <v>143</v>
      </c>
      <c r="AT407" s="226" t="s">
        <v>138</v>
      </c>
      <c r="AU407" s="226" t="s">
        <v>80</v>
      </c>
      <c r="AY407" s="20" t="s">
        <v>136</v>
      </c>
      <c r="BE407" s="227">
        <f>IF(N407="základní",J407,0)</f>
        <v>0</v>
      </c>
      <c r="BF407" s="227">
        <f>IF(N407="snížená",J407,0)</f>
        <v>0</v>
      </c>
      <c r="BG407" s="227">
        <f>IF(N407="zákl. přenesená",J407,0)</f>
        <v>0</v>
      </c>
      <c r="BH407" s="227">
        <f>IF(N407="sníž. přenesená",J407,0)</f>
        <v>0</v>
      </c>
      <c r="BI407" s="227">
        <f>IF(N407="nulová",J407,0)</f>
        <v>0</v>
      </c>
      <c r="BJ407" s="20" t="s">
        <v>76</v>
      </c>
      <c r="BK407" s="227">
        <f>ROUND(I407*H407,2)</f>
        <v>0</v>
      </c>
      <c r="BL407" s="20" t="s">
        <v>143</v>
      </c>
      <c r="BM407" s="226" t="s">
        <v>367</v>
      </c>
    </row>
    <row r="408" s="2" customFormat="1">
      <c r="A408" s="41"/>
      <c r="B408" s="42"/>
      <c r="C408" s="43"/>
      <c r="D408" s="228" t="s">
        <v>145</v>
      </c>
      <c r="E408" s="43"/>
      <c r="F408" s="229" t="s">
        <v>368</v>
      </c>
      <c r="G408" s="43"/>
      <c r="H408" s="43"/>
      <c r="I408" s="230"/>
      <c r="J408" s="43"/>
      <c r="K408" s="43"/>
      <c r="L408" s="47"/>
      <c r="M408" s="231"/>
      <c r="N408" s="232"/>
      <c r="O408" s="87"/>
      <c r="P408" s="87"/>
      <c r="Q408" s="87"/>
      <c r="R408" s="87"/>
      <c r="S408" s="87"/>
      <c r="T408" s="88"/>
      <c r="U408" s="41"/>
      <c r="V408" s="41"/>
      <c r="W408" s="41"/>
      <c r="X408" s="41"/>
      <c r="Y408" s="41"/>
      <c r="Z408" s="41"/>
      <c r="AA408" s="41"/>
      <c r="AB408" s="41"/>
      <c r="AC408" s="41"/>
      <c r="AD408" s="41"/>
      <c r="AE408" s="41"/>
      <c r="AT408" s="20" t="s">
        <v>145</v>
      </c>
      <c r="AU408" s="20" t="s">
        <v>80</v>
      </c>
    </row>
    <row r="409" s="2" customFormat="1" ht="24.15" customHeight="1">
      <c r="A409" s="41"/>
      <c r="B409" s="42"/>
      <c r="C409" s="215" t="s">
        <v>369</v>
      </c>
      <c r="D409" s="215" t="s">
        <v>138</v>
      </c>
      <c r="E409" s="216" t="s">
        <v>370</v>
      </c>
      <c r="F409" s="217" t="s">
        <v>371</v>
      </c>
      <c r="G409" s="218" t="s">
        <v>181</v>
      </c>
      <c r="H409" s="219">
        <v>0.32000000000000001</v>
      </c>
      <c r="I409" s="220"/>
      <c r="J409" s="221">
        <f>ROUND(I409*H409,2)</f>
        <v>0</v>
      </c>
      <c r="K409" s="217" t="s">
        <v>142</v>
      </c>
      <c r="L409" s="47"/>
      <c r="M409" s="222" t="s">
        <v>19</v>
      </c>
      <c r="N409" s="223" t="s">
        <v>43</v>
      </c>
      <c r="O409" s="87"/>
      <c r="P409" s="224">
        <f>O409*H409</f>
        <v>0</v>
      </c>
      <c r="Q409" s="224">
        <v>0</v>
      </c>
      <c r="R409" s="224">
        <f>Q409*H409</f>
        <v>0</v>
      </c>
      <c r="S409" s="224">
        <v>0.041000000000000002</v>
      </c>
      <c r="T409" s="225">
        <f>S409*H409</f>
        <v>0.013120000000000002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26" t="s">
        <v>143</v>
      </c>
      <c r="AT409" s="226" t="s">
        <v>138</v>
      </c>
      <c r="AU409" s="226" t="s">
        <v>80</v>
      </c>
      <c r="AY409" s="20" t="s">
        <v>136</v>
      </c>
      <c r="BE409" s="227">
        <f>IF(N409="základní",J409,0)</f>
        <v>0</v>
      </c>
      <c r="BF409" s="227">
        <f>IF(N409="snížená",J409,0)</f>
        <v>0</v>
      </c>
      <c r="BG409" s="227">
        <f>IF(N409="zákl. přenesená",J409,0)</f>
        <v>0</v>
      </c>
      <c r="BH409" s="227">
        <f>IF(N409="sníž. přenesená",J409,0)</f>
        <v>0</v>
      </c>
      <c r="BI409" s="227">
        <f>IF(N409="nulová",J409,0)</f>
        <v>0</v>
      </c>
      <c r="BJ409" s="20" t="s">
        <v>76</v>
      </c>
      <c r="BK409" s="227">
        <f>ROUND(I409*H409,2)</f>
        <v>0</v>
      </c>
      <c r="BL409" s="20" t="s">
        <v>143</v>
      </c>
      <c r="BM409" s="226" t="s">
        <v>372</v>
      </c>
    </row>
    <row r="410" s="2" customFormat="1">
      <c r="A410" s="41"/>
      <c r="B410" s="42"/>
      <c r="C410" s="43"/>
      <c r="D410" s="228" t="s">
        <v>145</v>
      </c>
      <c r="E410" s="43"/>
      <c r="F410" s="229" t="s">
        <v>373</v>
      </c>
      <c r="G410" s="43"/>
      <c r="H410" s="43"/>
      <c r="I410" s="230"/>
      <c r="J410" s="43"/>
      <c r="K410" s="43"/>
      <c r="L410" s="47"/>
      <c r="M410" s="231"/>
      <c r="N410" s="232"/>
      <c r="O410" s="87"/>
      <c r="P410" s="87"/>
      <c r="Q410" s="87"/>
      <c r="R410" s="87"/>
      <c r="S410" s="87"/>
      <c r="T410" s="88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145</v>
      </c>
      <c r="AU410" s="20" t="s">
        <v>80</v>
      </c>
    </row>
    <row r="411" s="13" customFormat="1">
      <c r="A411" s="13"/>
      <c r="B411" s="233"/>
      <c r="C411" s="234"/>
      <c r="D411" s="235" t="s">
        <v>147</v>
      </c>
      <c r="E411" s="236" t="s">
        <v>19</v>
      </c>
      <c r="F411" s="237" t="s">
        <v>334</v>
      </c>
      <c r="G411" s="234"/>
      <c r="H411" s="236" t="s">
        <v>19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147</v>
      </c>
      <c r="AU411" s="243" t="s">
        <v>80</v>
      </c>
      <c r="AV411" s="13" t="s">
        <v>76</v>
      </c>
      <c r="AW411" s="13" t="s">
        <v>33</v>
      </c>
      <c r="AX411" s="13" t="s">
        <v>72</v>
      </c>
      <c r="AY411" s="243" t="s">
        <v>136</v>
      </c>
    </row>
    <row r="412" s="13" customFormat="1">
      <c r="A412" s="13"/>
      <c r="B412" s="233"/>
      <c r="C412" s="234"/>
      <c r="D412" s="235" t="s">
        <v>147</v>
      </c>
      <c r="E412" s="236" t="s">
        <v>19</v>
      </c>
      <c r="F412" s="237" t="s">
        <v>374</v>
      </c>
      <c r="G412" s="234"/>
      <c r="H412" s="236" t="s">
        <v>19</v>
      </c>
      <c r="I412" s="238"/>
      <c r="J412" s="234"/>
      <c r="K412" s="234"/>
      <c r="L412" s="239"/>
      <c r="M412" s="240"/>
      <c r="N412" s="241"/>
      <c r="O412" s="241"/>
      <c r="P412" s="241"/>
      <c r="Q412" s="241"/>
      <c r="R412" s="241"/>
      <c r="S412" s="241"/>
      <c r="T412" s="24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3" t="s">
        <v>147</v>
      </c>
      <c r="AU412" s="243" t="s">
        <v>80</v>
      </c>
      <c r="AV412" s="13" t="s">
        <v>76</v>
      </c>
      <c r="AW412" s="13" t="s">
        <v>33</v>
      </c>
      <c r="AX412" s="13" t="s">
        <v>72</v>
      </c>
      <c r="AY412" s="243" t="s">
        <v>136</v>
      </c>
    </row>
    <row r="413" s="13" customFormat="1">
      <c r="A413" s="13"/>
      <c r="B413" s="233"/>
      <c r="C413" s="234"/>
      <c r="D413" s="235" t="s">
        <v>147</v>
      </c>
      <c r="E413" s="236" t="s">
        <v>19</v>
      </c>
      <c r="F413" s="237" t="s">
        <v>149</v>
      </c>
      <c r="G413" s="234"/>
      <c r="H413" s="236" t="s">
        <v>19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147</v>
      </c>
      <c r="AU413" s="243" t="s">
        <v>80</v>
      </c>
      <c r="AV413" s="13" t="s">
        <v>76</v>
      </c>
      <c r="AW413" s="13" t="s">
        <v>33</v>
      </c>
      <c r="AX413" s="13" t="s">
        <v>72</v>
      </c>
      <c r="AY413" s="243" t="s">
        <v>136</v>
      </c>
    </row>
    <row r="414" s="13" customFormat="1">
      <c r="A414" s="13"/>
      <c r="B414" s="233"/>
      <c r="C414" s="234"/>
      <c r="D414" s="235" t="s">
        <v>147</v>
      </c>
      <c r="E414" s="236" t="s">
        <v>19</v>
      </c>
      <c r="F414" s="237" t="s">
        <v>150</v>
      </c>
      <c r="G414" s="234"/>
      <c r="H414" s="236" t="s">
        <v>19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147</v>
      </c>
      <c r="AU414" s="243" t="s">
        <v>80</v>
      </c>
      <c r="AV414" s="13" t="s">
        <v>76</v>
      </c>
      <c r="AW414" s="13" t="s">
        <v>33</v>
      </c>
      <c r="AX414" s="13" t="s">
        <v>72</v>
      </c>
      <c r="AY414" s="243" t="s">
        <v>136</v>
      </c>
    </row>
    <row r="415" s="14" customFormat="1">
      <c r="A415" s="14"/>
      <c r="B415" s="244"/>
      <c r="C415" s="245"/>
      <c r="D415" s="235" t="s">
        <v>147</v>
      </c>
      <c r="E415" s="246" t="s">
        <v>19</v>
      </c>
      <c r="F415" s="247" t="s">
        <v>375</v>
      </c>
      <c r="G415" s="245"/>
      <c r="H415" s="248">
        <v>0.16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147</v>
      </c>
      <c r="AU415" s="254" t="s">
        <v>80</v>
      </c>
      <c r="AV415" s="14" t="s">
        <v>80</v>
      </c>
      <c r="AW415" s="14" t="s">
        <v>33</v>
      </c>
      <c r="AX415" s="14" t="s">
        <v>72</v>
      </c>
      <c r="AY415" s="254" t="s">
        <v>136</v>
      </c>
    </row>
    <row r="416" s="13" customFormat="1">
      <c r="A416" s="13"/>
      <c r="B416" s="233"/>
      <c r="C416" s="234"/>
      <c r="D416" s="235" t="s">
        <v>147</v>
      </c>
      <c r="E416" s="236" t="s">
        <v>19</v>
      </c>
      <c r="F416" s="237" t="s">
        <v>165</v>
      </c>
      <c r="G416" s="234"/>
      <c r="H416" s="236" t="s">
        <v>19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147</v>
      </c>
      <c r="AU416" s="243" t="s">
        <v>80</v>
      </c>
      <c r="AV416" s="13" t="s">
        <v>76</v>
      </c>
      <c r="AW416" s="13" t="s">
        <v>33</v>
      </c>
      <c r="AX416" s="13" t="s">
        <v>72</v>
      </c>
      <c r="AY416" s="243" t="s">
        <v>136</v>
      </c>
    </row>
    <row r="417" s="14" customFormat="1">
      <c r="A417" s="14"/>
      <c r="B417" s="244"/>
      <c r="C417" s="245"/>
      <c r="D417" s="235" t="s">
        <v>147</v>
      </c>
      <c r="E417" s="246" t="s">
        <v>19</v>
      </c>
      <c r="F417" s="247" t="s">
        <v>375</v>
      </c>
      <c r="G417" s="245"/>
      <c r="H417" s="248">
        <v>0.16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147</v>
      </c>
      <c r="AU417" s="254" t="s">
        <v>80</v>
      </c>
      <c r="AV417" s="14" t="s">
        <v>80</v>
      </c>
      <c r="AW417" s="14" t="s">
        <v>33</v>
      </c>
      <c r="AX417" s="14" t="s">
        <v>72</v>
      </c>
      <c r="AY417" s="254" t="s">
        <v>136</v>
      </c>
    </row>
    <row r="418" s="15" customFormat="1">
      <c r="A418" s="15"/>
      <c r="B418" s="255"/>
      <c r="C418" s="256"/>
      <c r="D418" s="235" t="s">
        <v>147</v>
      </c>
      <c r="E418" s="257" t="s">
        <v>19</v>
      </c>
      <c r="F418" s="258" t="s">
        <v>166</v>
      </c>
      <c r="G418" s="256"/>
      <c r="H418" s="259">
        <v>0.32000000000000001</v>
      </c>
      <c r="I418" s="260"/>
      <c r="J418" s="256"/>
      <c r="K418" s="256"/>
      <c r="L418" s="261"/>
      <c r="M418" s="262"/>
      <c r="N418" s="263"/>
      <c r="O418" s="263"/>
      <c r="P418" s="263"/>
      <c r="Q418" s="263"/>
      <c r="R418" s="263"/>
      <c r="S418" s="263"/>
      <c r="T418" s="26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5" t="s">
        <v>147</v>
      </c>
      <c r="AU418" s="265" t="s">
        <v>80</v>
      </c>
      <c r="AV418" s="15" t="s">
        <v>156</v>
      </c>
      <c r="AW418" s="15" t="s">
        <v>33</v>
      </c>
      <c r="AX418" s="15" t="s">
        <v>72</v>
      </c>
      <c r="AY418" s="265" t="s">
        <v>136</v>
      </c>
    </row>
    <row r="419" s="16" customFormat="1">
      <c r="A419" s="16"/>
      <c r="B419" s="266"/>
      <c r="C419" s="267"/>
      <c r="D419" s="235" t="s">
        <v>147</v>
      </c>
      <c r="E419" s="268" t="s">
        <v>19</v>
      </c>
      <c r="F419" s="269" t="s">
        <v>167</v>
      </c>
      <c r="G419" s="267"/>
      <c r="H419" s="270">
        <v>0.32000000000000001</v>
      </c>
      <c r="I419" s="271"/>
      <c r="J419" s="267"/>
      <c r="K419" s="267"/>
      <c r="L419" s="272"/>
      <c r="M419" s="273"/>
      <c r="N419" s="274"/>
      <c r="O419" s="274"/>
      <c r="P419" s="274"/>
      <c r="Q419" s="274"/>
      <c r="R419" s="274"/>
      <c r="S419" s="274"/>
      <c r="T419" s="275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76" t="s">
        <v>147</v>
      </c>
      <c r="AU419" s="276" t="s">
        <v>80</v>
      </c>
      <c r="AV419" s="16" t="s">
        <v>143</v>
      </c>
      <c r="AW419" s="16" t="s">
        <v>33</v>
      </c>
      <c r="AX419" s="16" t="s">
        <v>76</v>
      </c>
      <c r="AY419" s="276" t="s">
        <v>136</v>
      </c>
    </row>
    <row r="420" s="2" customFormat="1" ht="24.15" customHeight="1">
      <c r="A420" s="41"/>
      <c r="B420" s="42"/>
      <c r="C420" s="215" t="s">
        <v>376</v>
      </c>
      <c r="D420" s="215" t="s">
        <v>138</v>
      </c>
      <c r="E420" s="216" t="s">
        <v>377</v>
      </c>
      <c r="F420" s="217" t="s">
        <v>378</v>
      </c>
      <c r="G420" s="218" t="s">
        <v>181</v>
      </c>
      <c r="H420" s="219">
        <v>19.699999999999999</v>
      </c>
      <c r="I420" s="220"/>
      <c r="J420" s="221">
        <f>ROUND(I420*H420,2)</f>
        <v>0</v>
      </c>
      <c r="K420" s="217" t="s">
        <v>142</v>
      </c>
      <c r="L420" s="47"/>
      <c r="M420" s="222" t="s">
        <v>19</v>
      </c>
      <c r="N420" s="223" t="s">
        <v>43</v>
      </c>
      <c r="O420" s="87"/>
      <c r="P420" s="224">
        <f>O420*H420</f>
        <v>0</v>
      </c>
      <c r="Q420" s="224">
        <v>0</v>
      </c>
      <c r="R420" s="224">
        <f>Q420*H420</f>
        <v>0</v>
      </c>
      <c r="S420" s="224">
        <v>0.075999999999999998</v>
      </c>
      <c r="T420" s="225">
        <f>S420*H420</f>
        <v>1.4971999999999999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143</v>
      </c>
      <c r="AT420" s="226" t="s">
        <v>138</v>
      </c>
      <c r="AU420" s="226" t="s">
        <v>80</v>
      </c>
      <c r="AY420" s="20" t="s">
        <v>136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76</v>
      </c>
      <c r="BK420" s="227">
        <f>ROUND(I420*H420,2)</f>
        <v>0</v>
      </c>
      <c r="BL420" s="20" t="s">
        <v>143</v>
      </c>
      <c r="BM420" s="226" t="s">
        <v>379</v>
      </c>
    </row>
    <row r="421" s="2" customFormat="1">
      <c r="A421" s="41"/>
      <c r="B421" s="42"/>
      <c r="C421" s="43"/>
      <c r="D421" s="228" t="s">
        <v>145</v>
      </c>
      <c r="E421" s="43"/>
      <c r="F421" s="229" t="s">
        <v>380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145</v>
      </c>
      <c r="AU421" s="20" t="s">
        <v>80</v>
      </c>
    </row>
    <row r="422" s="13" customFormat="1">
      <c r="A422" s="13"/>
      <c r="B422" s="233"/>
      <c r="C422" s="234"/>
      <c r="D422" s="235" t="s">
        <v>147</v>
      </c>
      <c r="E422" s="236" t="s">
        <v>19</v>
      </c>
      <c r="F422" s="237" t="s">
        <v>334</v>
      </c>
      <c r="G422" s="234"/>
      <c r="H422" s="236" t="s">
        <v>19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147</v>
      </c>
      <c r="AU422" s="243" t="s">
        <v>80</v>
      </c>
      <c r="AV422" s="13" t="s">
        <v>76</v>
      </c>
      <c r="AW422" s="13" t="s">
        <v>33</v>
      </c>
      <c r="AX422" s="13" t="s">
        <v>72</v>
      </c>
      <c r="AY422" s="243" t="s">
        <v>136</v>
      </c>
    </row>
    <row r="423" s="13" customFormat="1">
      <c r="A423" s="13"/>
      <c r="B423" s="233"/>
      <c r="C423" s="234"/>
      <c r="D423" s="235" t="s">
        <v>147</v>
      </c>
      <c r="E423" s="236" t="s">
        <v>19</v>
      </c>
      <c r="F423" s="237" t="s">
        <v>381</v>
      </c>
      <c r="G423" s="234"/>
      <c r="H423" s="236" t="s">
        <v>19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147</v>
      </c>
      <c r="AU423" s="243" t="s">
        <v>80</v>
      </c>
      <c r="AV423" s="13" t="s">
        <v>76</v>
      </c>
      <c r="AW423" s="13" t="s">
        <v>33</v>
      </c>
      <c r="AX423" s="13" t="s">
        <v>72</v>
      </c>
      <c r="AY423" s="243" t="s">
        <v>136</v>
      </c>
    </row>
    <row r="424" s="13" customFormat="1">
      <c r="A424" s="13"/>
      <c r="B424" s="233"/>
      <c r="C424" s="234"/>
      <c r="D424" s="235" t="s">
        <v>147</v>
      </c>
      <c r="E424" s="236" t="s">
        <v>19</v>
      </c>
      <c r="F424" s="237" t="s">
        <v>149</v>
      </c>
      <c r="G424" s="234"/>
      <c r="H424" s="236" t="s">
        <v>19</v>
      </c>
      <c r="I424" s="238"/>
      <c r="J424" s="234"/>
      <c r="K424" s="234"/>
      <c r="L424" s="239"/>
      <c r="M424" s="240"/>
      <c r="N424" s="241"/>
      <c r="O424" s="241"/>
      <c r="P424" s="241"/>
      <c r="Q424" s="241"/>
      <c r="R424" s="241"/>
      <c r="S424" s="241"/>
      <c r="T424" s="24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3" t="s">
        <v>147</v>
      </c>
      <c r="AU424" s="243" t="s">
        <v>80</v>
      </c>
      <c r="AV424" s="13" t="s">
        <v>76</v>
      </c>
      <c r="AW424" s="13" t="s">
        <v>33</v>
      </c>
      <c r="AX424" s="13" t="s">
        <v>72</v>
      </c>
      <c r="AY424" s="243" t="s">
        <v>136</v>
      </c>
    </row>
    <row r="425" s="13" customFormat="1">
      <c r="A425" s="13"/>
      <c r="B425" s="233"/>
      <c r="C425" s="234"/>
      <c r="D425" s="235" t="s">
        <v>147</v>
      </c>
      <c r="E425" s="236" t="s">
        <v>19</v>
      </c>
      <c r="F425" s="237" t="s">
        <v>150</v>
      </c>
      <c r="G425" s="234"/>
      <c r="H425" s="236" t="s">
        <v>19</v>
      </c>
      <c r="I425" s="238"/>
      <c r="J425" s="234"/>
      <c r="K425" s="234"/>
      <c r="L425" s="239"/>
      <c r="M425" s="240"/>
      <c r="N425" s="241"/>
      <c r="O425" s="241"/>
      <c r="P425" s="241"/>
      <c r="Q425" s="241"/>
      <c r="R425" s="241"/>
      <c r="S425" s="241"/>
      <c r="T425" s="242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3" t="s">
        <v>147</v>
      </c>
      <c r="AU425" s="243" t="s">
        <v>80</v>
      </c>
      <c r="AV425" s="13" t="s">
        <v>76</v>
      </c>
      <c r="AW425" s="13" t="s">
        <v>33</v>
      </c>
      <c r="AX425" s="13" t="s">
        <v>72</v>
      </c>
      <c r="AY425" s="243" t="s">
        <v>136</v>
      </c>
    </row>
    <row r="426" s="14" customFormat="1">
      <c r="A426" s="14"/>
      <c r="B426" s="244"/>
      <c r="C426" s="245"/>
      <c r="D426" s="235" t="s">
        <v>147</v>
      </c>
      <c r="E426" s="246" t="s">
        <v>19</v>
      </c>
      <c r="F426" s="247" t="s">
        <v>382</v>
      </c>
      <c r="G426" s="245"/>
      <c r="H426" s="248">
        <v>3.5459999999999998</v>
      </c>
      <c r="I426" s="249"/>
      <c r="J426" s="245"/>
      <c r="K426" s="245"/>
      <c r="L426" s="250"/>
      <c r="M426" s="251"/>
      <c r="N426" s="252"/>
      <c r="O426" s="252"/>
      <c r="P426" s="252"/>
      <c r="Q426" s="252"/>
      <c r="R426" s="252"/>
      <c r="S426" s="252"/>
      <c r="T426" s="25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4" t="s">
        <v>147</v>
      </c>
      <c r="AU426" s="254" t="s">
        <v>80</v>
      </c>
      <c r="AV426" s="14" t="s">
        <v>80</v>
      </c>
      <c r="AW426" s="14" t="s">
        <v>33</v>
      </c>
      <c r="AX426" s="14" t="s">
        <v>72</v>
      </c>
      <c r="AY426" s="254" t="s">
        <v>136</v>
      </c>
    </row>
    <row r="427" s="14" customFormat="1">
      <c r="A427" s="14"/>
      <c r="B427" s="244"/>
      <c r="C427" s="245"/>
      <c r="D427" s="235" t="s">
        <v>147</v>
      </c>
      <c r="E427" s="246" t="s">
        <v>19</v>
      </c>
      <c r="F427" s="247" t="s">
        <v>383</v>
      </c>
      <c r="G427" s="245"/>
      <c r="H427" s="248">
        <v>7.8799999999999999</v>
      </c>
      <c r="I427" s="249"/>
      <c r="J427" s="245"/>
      <c r="K427" s="245"/>
      <c r="L427" s="250"/>
      <c r="M427" s="251"/>
      <c r="N427" s="252"/>
      <c r="O427" s="252"/>
      <c r="P427" s="252"/>
      <c r="Q427" s="252"/>
      <c r="R427" s="252"/>
      <c r="S427" s="252"/>
      <c r="T427" s="25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4" t="s">
        <v>147</v>
      </c>
      <c r="AU427" s="254" t="s">
        <v>80</v>
      </c>
      <c r="AV427" s="14" t="s">
        <v>80</v>
      </c>
      <c r="AW427" s="14" t="s">
        <v>33</v>
      </c>
      <c r="AX427" s="14" t="s">
        <v>72</v>
      </c>
      <c r="AY427" s="254" t="s">
        <v>136</v>
      </c>
    </row>
    <row r="428" s="13" customFormat="1">
      <c r="A428" s="13"/>
      <c r="B428" s="233"/>
      <c r="C428" s="234"/>
      <c r="D428" s="235" t="s">
        <v>147</v>
      </c>
      <c r="E428" s="236" t="s">
        <v>19</v>
      </c>
      <c r="F428" s="237" t="s">
        <v>165</v>
      </c>
      <c r="G428" s="234"/>
      <c r="H428" s="236" t="s">
        <v>19</v>
      </c>
      <c r="I428" s="238"/>
      <c r="J428" s="234"/>
      <c r="K428" s="234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147</v>
      </c>
      <c r="AU428" s="243" t="s">
        <v>80</v>
      </c>
      <c r="AV428" s="13" t="s">
        <v>76</v>
      </c>
      <c r="AW428" s="13" t="s">
        <v>33</v>
      </c>
      <c r="AX428" s="13" t="s">
        <v>72</v>
      </c>
      <c r="AY428" s="243" t="s">
        <v>136</v>
      </c>
    </row>
    <row r="429" s="14" customFormat="1">
      <c r="A429" s="14"/>
      <c r="B429" s="244"/>
      <c r="C429" s="245"/>
      <c r="D429" s="235" t="s">
        <v>147</v>
      </c>
      <c r="E429" s="246" t="s">
        <v>19</v>
      </c>
      <c r="F429" s="247" t="s">
        <v>382</v>
      </c>
      <c r="G429" s="245"/>
      <c r="H429" s="248">
        <v>3.5459999999999998</v>
      </c>
      <c r="I429" s="249"/>
      <c r="J429" s="245"/>
      <c r="K429" s="245"/>
      <c r="L429" s="250"/>
      <c r="M429" s="251"/>
      <c r="N429" s="252"/>
      <c r="O429" s="252"/>
      <c r="P429" s="252"/>
      <c r="Q429" s="252"/>
      <c r="R429" s="252"/>
      <c r="S429" s="252"/>
      <c r="T429" s="253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4" t="s">
        <v>147</v>
      </c>
      <c r="AU429" s="254" t="s">
        <v>80</v>
      </c>
      <c r="AV429" s="14" t="s">
        <v>80</v>
      </c>
      <c r="AW429" s="14" t="s">
        <v>33</v>
      </c>
      <c r="AX429" s="14" t="s">
        <v>72</v>
      </c>
      <c r="AY429" s="254" t="s">
        <v>136</v>
      </c>
    </row>
    <row r="430" s="14" customFormat="1">
      <c r="A430" s="14"/>
      <c r="B430" s="244"/>
      <c r="C430" s="245"/>
      <c r="D430" s="235" t="s">
        <v>147</v>
      </c>
      <c r="E430" s="246" t="s">
        <v>19</v>
      </c>
      <c r="F430" s="247" t="s">
        <v>384</v>
      </c>
      <c r="G430" s="245"/>
      <c r="H430" s="248">
        <v>4.7279999999999998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147</v>
      </c>
      <c r="AU430" s="254" t="s">
        <v>80</v>
      </c>
      <c r="AV430" s="14" t="s">
        <v>80</v>
      </c>
      <c r="AW430" s="14" t="s">
        <v>33</v>
      </c>
      <c r="AX430" s="14" t="s">
        <v>72</v>
      </c>
      <c r="AY430" s="254" t="s">
        <v>136</v>
      </c>
    </row>
    <row r="431" s="15" customFormat="1">
      <c r="A431" s="15"/>
      <c r="B431" s="255"/>
      <c r="C431" s="256"/>
      <c r="D431" s="235" t="s">
        <v>147</v>
      </c>
      <c r="E431" s="257" t="s">
        <v>19</v>
      </c>
      <c r="F431" s="258" t="s">
        <v>166</v>
      </c>
      <c r="G431" s="256"/>
      <c r="H431" s="259">
        <v>19.699999999999999</v>
      </c>
      <c r="I431" s="260"/>
      <c r="J431" s="256"/>
      <c r="K431" s="256"/>
      <c r="L431" s="261"/>
      <c r="M431" s="262"/>
      <c r="N431" s="263"/>
      <c r="O431" s="263"/>
      <c r="P431" s="263"/>
      <c r="Q431" s="263"/>
      <c r="R431" s="263"/>
      <c r="S431" s="263"/>
      <c r="T431" s="264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5" t="s">
        <v>147</v>
      </c>
      <c r="AU431" s="265" t="s">
        <v>80</v>
      </c>
      <c r="AV431" s="15" t="s">
        <v>156</v>
      </c>
      <c r="AW431" s="15" t="s">
        <v>33</v>
      </c>
      <c r="AX431" s="15" t="s">
        <v>72</v>
      </c>
      <c r="AY431" s="265" t="s">
        <v>136</v>
      </c>
    </row>
    <row r="432" s="16" customFormat="1">
      <c r="A432" s="16"/>
      <c r="B432" s="266"/>
      <c r="C432" s="267"/>
      <c r="D432" s="235" t="s">
        <v>147</v>
      </c>
      <c r="E432" s="268" t="s">
        <v>19</v>
      </c>
      <c r="F432" s="269" t="s">
        <v>167</v>
      </c>
      <c r="G432" s="267"/>
      <c r="H432" s="270">
        <v>19.699999999999999</v>
      </c>
      <c r="I432" s="271"/>
      <c r="J432" s="267"/>
      <c r="K432" s="267"/>
      <c r="L432" s="272"/>
      <c r="M432" s="273"/>
      <c r="N432" s="274"/>
      <c r="O432" s="274"/>
      <c r="P432" s="274"/>
      <c r="Q432" s="274"/>
      <c r="R432" s="274"/>
      <c r="S432" s="274"/>
      <c r="T432" s="275"/>
      <c r="U432" s="16"/>
      <c r="V432" s="16"/>
      <c r="W432" s="16"/>
      <c r="X432" s="16"/>
      <c r="Y432" s="16"/>
      <c r="Z432" s="16"/>
      <c r="AA432" s="16"/>
      <c r="AB432" s="16"/>
      <c r="AC432" s="16"/>
      <c r="AD432" s="16"/>
      <c r="AE432" s="16"/>
      <c r="AT432" s="276" t="s">
        <v>147</v>
      </c>
      <c r="AU432" s="276" t="s">
        <v>80</v>
      </c>
      <c r="AV432" s="16" t="s">
        <v>143</v>
      </c>
      <c r="AW432" s="16" t="s">
        <v>33</v>
      </c>
      <c r="AX432" s="16" t="s">
        <v>76</v>
      </c>
      <c r="AY432" s="276" t="s">
        <v>136</v>
      </c>
    </row>
    <row r="433" s="2" customFormat="1" ht="24.15" customHeight="1">
      <c r="A433" s="41"/>
      <c r="B433" s="42"/>
      <c r="C433" s="215" t="s">
        <v>385</v>
      </c>
      <c r="D433" s="215" t="s">
        <v>138</v>
      </c>
      <c r="E433" s="216" t="s">
        <v>386</v>
      </c>
      <c r="F433" s="217" t="s">
        <v>387</v>
      </c>
      <c r="G433" s="218" t="s">
        <v>181</v>
      </c>
      <c r="H433" s="219">
        <v>12.525</v>
      </c>
      <c r="I433" s="220"/>
      <c r="J433" s="221">
        <f>ROUND(I433*H433,2)</f>
        <v>0</v>
      </c>
      <c r="K433" s="217" t="s">
        <v>142</v>
      </c>
      <c r="L433" s="47"/>
      <c r="M433" s="222" t="s">
        <v>19</v>
      </c>
      <c r="N433" s="223" t="s">
        <v>43</v>
      </c>
      <c r="O433" s="87"/>
      <c r="P433" s="224">
        <f>O433*H433</f>
        <v>0</v>
      </c>
      <c r="Q433" s="224">
        <v>0</v>
      </c>
      <c r="R433" s="224">
        <f>Q433*H433</f>
        <v>0</v>
      </c>
      <c r="S433" s="224">
        <v>0.17999999999999999</v>
      </c>
      <c r="T433" s="225">
        <f>S433*H433</f>
        <v>2.2545000000000002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26" t="s">
        <v>143</v>
      </c>
      <c r="AT433" s="226" t="s">
        <v>138</v>
      </c>
      <c r="AU433" s="226" t="s">
        <v>80</v>
      </c>
      <c r="AY433" s="20" t="s">
        <v>136</v>
      </c>
      <c r="BE433" s="227">
        <f>IF(N433="základní",J433,0)</f>
        <v>0</v>
      </c>
      <c r="BF433" s="227">
        <f>IF(N433="snížená",J433,0)</f>
        <v>0</v>
      </c>
      <c r="BG433" s="227">
        <f>IF(N433="zákl. přenesená",J433,0)</f>
        <v>0</v>
      </c>
      <c r="BH433" s="227">
        <f>IF(N433="sníž. přenesená",J433,0)</f>
        <v>0</v>
      </c>
      <c r="BI433" s="227">
        <f>IF(N433="nulová",J433,0)</f>
        <v>0</v>
      </c>
      <c r="BJ433" s="20" t="s">
        <v>76</v>
      </c>
      <c r="BK433" s="227">
        <f>ROUND(I433*H433,2)</f>
        <v>0</v>
      </c>
      <c r="BL433" s="20" t="s">
        <v>143</v>
      </c>
      <c r="BM433" s="226" t="s">
        <v>388</v>
      </c>
    </row>
    <row r="434" s="2" customFormat="1">
      <c r="A434" s="41"/>
      <c r="B434" s="42"/>
      <c r="C434" s="43"/>
      <c r="D434" s="228" t="s">
        <v>145</v>
      </c>
      <c r="E434" s="43"/>
      <c r="F434" s="229" t="s">
        <v>389</v>
      </c>
      <c r="G434" s="43"/>
      <c r="H434" s="43"/>
      <c r="I434" s="230"/>
      <c r="J434" s="43"/>
      <c r="K434" s="43"/>
      <c r="L434" s="47"/>
      <c r="M434" s="231"/>
      <c r="N434" s="232"/>
      <c r="O434" s="87"/>
      <c r="P434" s="87"/>
      <c r="Q434" s="87"/>
      <c r="R434" s="87"/>
      <c r="S434" s="87"/>
      <c r="T434" s="88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145</v>
      </c>
      <c r="AU434" s="20" t="s">
        <v>80</v>
      </c>
    </row>
    <row r="435" s="13" customFormat="1">
      <c r="A435" s="13"/>
      <c r="B435" s="233"/>
      <c r="C435" s="234"/>
      <c r="D435" s="235" t="s">
        <v>147</v>
      </c>
      <c r="E435" s="236" t="s">
        <v>19</v>
      </c>
      <c r="F435" s="237" t="s">
        <v>334</v>
      </c>
      <c r="G435" s="234"/>
      <c r="H435" s="236" t="s">
        <v>19</v>
      </c>
      <c r="I435" s="238"/>
      <c r="J435" s="234"/>
      <c r="K435" s="234"/>
      <c r="L435" s="239"/>
      <c r="M435" s="240"/>
      <c r="N435" s="241"/>
      <c r="O435" s="241"/>
      <c r="P435" s="241"/>
      <c r="Q435" s="241"/>
      <c r="R435" s="241"/>
      <c r="S435" s="241"/>
      <c r="T435" s="242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3" t="s">
        <v>147</v>
      </c>
      <c r="AU435" s="243" t="s">
        <v>80</v>
      </c>
      <c r="AV435" s="13" t="s">
        <v>76</v>
      </c>
      <c r="AW435" s="13" t="s">
        <v>33</v>
      </c>
      <c r="AX435" s="13" t="s">
        <v>72</v>
      </c>
      <c r="AY435" s="243" t="s">
        <v>136</v>
      </c>
    </row>
    <row r="436" s="13" customFormat="1">
      <c r="A436" s="13"/>
      <c r="B436" s="233"/>
      <c r="C436" s="234"/>
      <c r="D436" s="235" t="s">
        <v>147</v>
      </c>
      <c r="E436" s="236" t="s">
        <v>19</v>
      </c>
      <c r="F436" s="237" t="s">
        <v>190</v>
      </c>
      <c r="G436" s="234"/>
      <c r="H436" s="236" t="s">
        <v>19</v>
      </c>
      <c r="I436" s="238"/>
      <c r="J436" s="234"/>
      <c r="K436" s="234"/>
      <c r="L436" s="239"/>
      <c r="M436" s="240"/>
      <c r="N436" s="241"/>
      <c r="O436" s="241"/>
      <c r="P436" s="241"/>
      <c r="Q436" s="241"/>
      <c r="R436" s="241"/>
      <c r="S436" s="241"/>
      <c r="T436" s="24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3" t="s">
        <v>147</v>
      </c>
      <c r="AU436" s="243" t="s">
        <v>80</v>
      </c>
      <c r="AV436" s="13" t="s">
        <v>76</v>
      </c>
      <c r="AW436" s="13" t="s">
        <v>33</v>
      </c>
      <c r="AX436" s="13" t="s">
        <v>72</v>
      </c>
      <c r="AY436" s="243" t="s">
        <v>136</v>
      </c>
    </row>
    <row r="437" s="13" customFormat="1">
      <c r="A437" s="13"/>
      <c r="B437" s="233"/>
      <c r="C437" s="234"/>
      <c r="D437" s="235" t="s">
        <v>147</v>
      </c>
      <c r="E437" s="236" t="s">
        <v>19</v>
      </c>
      <c r="F437" s="237" t="s">
        <v>149</v>
      </c>
      <c r="G437" s="234"/>
      <c r="H437" s="236" t="s">
        <v>19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147</v>
      </c>
      <c r="AU437" s="243" t="s">
        <v>80</v>
      </c>
      <c r="AV437" s="13" t="s">
        <v>76</v>
      </c>
      <c r="AW437" s="13" t="s">
        <v>33</v>
      </c>
      <c r="AX437" s="13" t="s">
        <v>72</v>
      </c>
      <c r="AY437" s="243" t="s">
        <v>136</v>
      </c>
    </row>
    <row r="438" s="13" customFormat="1">
      <c r="A438" s="13"/>
      <c r="B438" s="233"/>
      <c r="C438" s="234"/>
      <c r="D438" s="235" t="s">
        <v>147</v>
      </c>
      <c r="E438" s="236" t="s">
        <v>19</v>
      </c>
      <c r="F438" s="237" t="s">
        <v>150</v>
      </c>
      <c r="G438" s="234"/>
      <c r="H438" s="236" t="s">
        <v>19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147</v>
      </c>
      <c r="AU438" s="243" t="s">
        <v>80</v>
      </c>
      <c r="AV438" s="13" t="s">
        <v>76</v>
      </c>
      <c r="AW438" s="13" t="s">
        <v>33</v>
      </c>
      <c r="AX438" s="13" t="s">
        <v>72</v>
      </c>
      <c r="AY438" s="243" t="s">
        <v>136</v>
      </c>
    </row>
    <row r="439" s="14" customFormat="1">
      <c r="A439" s="14"/>
      <c r="B439" s="244"/>
      <c r="C439" s="245"/>
      <c r="D439" s="235" t="s">
        <v>147</v>
      </c>
      <c r="E439" s="246" t="s">
        <v>19</v>
      </c>
      <c r="F439" s="247" t="s">
        <v>390</v>
      </c>
      <c r="G439" s="245"/>
      <c r="H439" s="248">
        <v>2.6179999999999999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147</v>
      </c>
      <c r="AU439" s="254" t="s">
        <v>80</v>
      </c>
      <c r="AV439" s="14" t="s">
        <v>80</v>
      </c>
      <c r="AW439" s="14" t="s">
        <v>33</v>
      </c>
      <c r="AX439" s="14" t="s">
        <v>72</v>
      </c>
      <c r="AY439" s="254" t="s">
        <v>136</v>
      </c>
    </row>
    <row r="440" s="14" customFormat="1">
      <c r="A440" s="14"/>
      <c r="B440" s="244"/>
      <c r="C440" s="245"/>
      <c r="D440" s="235" t="s">
        <v>147</v>
      </c>
      <c r="E440" s="246" t="s">
        <v>19</v>
      </c>
      <c r="F440" s="247" t="s">
        <v>391</v>
      </c>
      <c r="G440" s="245"/>
      <c r="H440" s="248">
        <v>3.5699999999999998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147</v>
      </c>
      <c r="AU440" s="254" t="s">
        <v>80</v>
      </c>
      <c r="AV440" s="14" t="s">
        <v>80</v>
      </c>
      <c r="AW440" s="14" t="s">
        <v>33</v>
      </c>
      <c r="AX440" s="14" t="s">
        <v>72</v>
      </c>
      <c r="AY440" s="254" t="s">
        <v>136</v>
      </c>
    </row>
    <row r="441" s="13" customFormat="1">
      <c r="A441" s="13"/>
      <c r="B441" s="233"/>
      <c r="C441" s="234"/>
      <c r="D441" s="235" t="s">
        <v>147</v>
      </c>
      <c r="E441" s="236" t="s">
        <v>19</v>
      </c>
      <c r="F441" s="237" t="s">
        <v>165</v>
      </c>
      <c r="G441" s="234"/>
      <c r="H441" s="236" t="s">
        <v>19</v>
      </c>
      <c r="I441" s="238"/>
      <c r="J441" s="234"/>
      <c r="K441" s="234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147</v>
      </c>
      <c r="AU441" s="243" t="s">
        <v>80</v>
      </c>
      <c r="AV441" s="13" t="s">
        <v>76</v>
      </c>
      <c r="AW441" s="13" t="s">
        <v>33</v>
      </c>
      <c r="AX441" s="13" t="s">
        <v>72</v>
      </c>
      <c r="AY441" s="243" t="s">
        <v>136</v>
      </c>
    </row>
    <row r="442" s="14" customFormat="1">
      <c r="A442" s="14"/>
      <c r="B442" s="244"/>
      <c r="C442" s="245"/>
      <c r="D442" s="235" t="s">
        <v>147</v>
      </c>
      <c r="E442" s="246" t="s">
        <v>19</v>
      </c>
      <c r="F442" s="247" t="s">
        <v>390</v>
      </c>
      <c r="G442" s="245"/>
      <c r="H442" s="248">
        <v>2.6179999999999999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147</v>
      </c>
      <c r="AU442" s="254" t="s">
        <v>80</v>
      </c>
      <c r="AV442" s="14" t="s">
        <v>80</v>
      </c>
      <c r="AW442" s="14" t="s">
        <v>33</v>
      </c>
      <c r="AX442" s="14" t="s">
        <v>72</v>
      </c>
      <c r="AY442" s="254" t="s">
        <v>136</v>
      </c>
    </row>
    <row r="443" s="14" customFormat="1">
      <c r="A443" s="14"/>
      <c r="B443" s="244"/>
      <c r="C443" s="245"/>
      <c r="D443" s="235" t="s">
        <v>147</v>
      </c>
      <c r="E443" s="246" t="s">
        <v>19</v>
      </c>
      <c r="F443" s="247" t="s">
        <v>191</v>
      </c>
      <c r="G443" s="245"/>
      <c r="H443" s="248">
        <v>3.7189999999999999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147</v>
      </c>
      <c r="AU443" s="254" t="s">
        <v>80</v>
      </c>
      <c r="AV443" s="14" t="s">
        <v>80</v>
      </c>
      <c r="AW443" s="14" t="s">
        <v>33</v>
      </c>
      <c r="AX443" s="14" t="s">
        <v>72</v>
      </c>
      <c r="AY443" s="254" t="s">
        <v>136</v>
      </c>
    </row>
    <row r="444" s="15" customFormat="1">
      <c r="A444" s="15"/>
      <c r="B444" s="255"/>
      <c r="C444" s="256"/>
      <c r="D444" s="235" t="s">
        <v>147</v>
      </c>
      <c r="E444" s="257" t="s">
        <v>19</v>
      </c>
      <c r="F444" s="258" t="s">
        <v>166</v>
      </c>
      <c r="G444" s="256"/>
      <c r="H444" s="259">
        <v>12.525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147</v>
      </c>
      <c r="AU444" s="265" t="s">
        <v>80</v>
      </c>
      <c r="AV444" s="15" t="s">
        <v>156</v>
      </c>
      <c r="AW444" s="15" t="s">
        <v>33</v>
      </c>
      <c r="AX444" s="15" t="s">
        <v>72</v>
      </c>
      <c r="AY444" s="265" t="s">
        <v>136</v>
      </c>
    </row>
    <row r="445" s="16" customFormat="1">
      <c r="A445" s="16"/>
      <c r="B445" s="266"/>
      <c r="C445" s="267"/>
      <c r="D445" s="235" t="s">
        <v>147</v>
      </c>
      <c r="E445" s="268" t="s">
        <v>19</v>
      </c>
      <c r="F445" s="269" t="s">
        <v>167</v>
      </c>
      <c r="G445" s="267"/>
      <c r="H445" s="270">
        <v>12.525</v>
      </c>
      <c r="I445" s="271"/>
      <c r="J445" s="267"/>
      <c r="K445" s="267"/>
      <c r="L445" s="272"/>
      <c r="M445" s="273"/>
      <c r="N445" s="274"/>
      <c r="O445" s="274"/>
      <c r="P445" s="274"/>
      <c r="Q445" s="274"/>
      <c r="R445" s="274"/>
      <c r="S445" s="274"/>
      <c r="T445" s="275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76" t="s">
        <v>147</v>
      </c>
      <c r="AU445" s="276" t="s">
        <v>80</v>
      </c>
      <c r="AV445" s="16" t="s">
        <v>143</v>
      </c>
      <c r="AW445" s="16" t="s">
        <v>33</v>
      </c>
      <c r="AX445" s="16" t="s">
        <v>76</v>
      </c>
      <c r="AY445" s="276" t="s">
        <v>136</v>
      </c>
    </row>
    <row r="446" s="2" customFormat="1" ht="24.15" customHeight="1">
      <c r="A446" s="41"/>
      <c r="B446" s="42"/>
      <c r="C446" s="215" t="s">
        <v>392</v>
      </c>
      <c r="D446" s="215" t="s">
        <v>138</v>
      </c>
      <c r="E446" s="216" t="s">
        <v>393</v>
      </c>
      <c r="F446" s="217" t="s">
        <v>394</v>
      </c>
      <c r="G446" s="218" t="s">
        <v>181</v>
      </c>
      <c r="H446" s="219">
        <v>165.88499999999999</v>
      </c>
      <c r="I446" s="220"/>
      <c r="J446" s="221">
        <f>ROUND(I446*H446,2)</f>
        <v>0</v>
      </c>
      <c r="K446" s="217" t="s">
        <v>142</v>
      </c>
      <c r="L446" s="47"/>
      <c r="M446" s="222" t="s">
        <v>19</v>
      </c>
      <c r="N446" s="223" t="s">
        <v>43</v>
      </c>
      <c r="O446" s="87"/>
      <c r="P446" s="224">
        <f>O446*H446</f>
        <v>0</v>
      </c>
      <c r="Q446" s="224">
        <v>0</v>
      </c>
      <c r="R446" s="224">
        <f>Q446*H446</f>
        <v>0</v>
      </c>
      <c r="S446" s="224">
        <v>0.01</v>
      </c>
      <c r="T446" s="225">
        <f>S446*H446</f>
        <v>1.6588499999999999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26" t="s">
        <v>143</v>
      </c>
      <c r="AT446" s="226" t="s">
        <v>138</v>
      </c>
      <c r="AU446" s="226" t="s">
        <v>80</v>
      </c>
      <c r="AY446" s="20" t="s">
        <v>136</v>
      </c>
      <c r="BE446" s="227">
        <f>IF(N446="základní",J446,0)</f>
        <v>0</v>
      </c>
      <c r="BF446" s="227">
        <f>IF(N446="snížená",J446,0)</f>
        <v>0</v>
      </c>
      <c r="BG446" s="227">
        <f>IF(N446="zákl. přenesená",J446,0)</f>
        <v>0</v>
      </c>
      <c r="BH446" s="227">
        <f>IF(N446="sníž. přenesená",J446,0)</f>
        <v>0</v>
      </c>
      <c r="BI446" s="227">
        <f>IF(N446="nulová",J446,0)</f>
        <v>0</v>
      </c>
      <c r="BJ446" s="20" t="s">
        <v>76</v>
      </c>
      <c r="BK446" s="227">
        <f>ROUND(I446*H446,2)</f>
        <v>0</v>
      </c>
      <c r="BL446" s="20" t="s">
        <v>143</v>
      </c>
      <c r="BM446" s="226" t="s">
        <v>395</v>
      </c>
    </row>
    <row r="447" s="2" customFormat="1">
      <c r="A447" s="41"/>
      <c r="B447" s="42"/>
      <c r="C447" s="43"/>
      <c r="D447" s="228" t="s">
        <v>145</v>
      </c>
      <c r="E447" s="43"/>
      <c r="F447" s="229" t="s">
        <v>396</v>
      </c>
      <c r="G447" s="43"/>
      <c r="H447" s="43"/>
      <c r="I447" s="230"/>
      <c r="J447" s="43"/>
      <c r="K447" s="43"/>
      <c r="L447" s="47"/>
      <c r="M447" s="231"/>
      <c r="N447" s="232"/>
      <c r="O447" s="87"/>
      <c r="P447" s="87"/>
      <c r="Q447" s="87"/>
      <c r="R447" s="87"/>
      <c r="S447" s="87"/>
      <c r="T447" s="88"/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T447" s="20" t="s">
        <v>145</v>
      </c>
      <c r="AU447" s="20" t="s">
        <v>80</v>
      </c>
    </row>
    <row r="448" s="13" customFormat="1">
      <c r="A448" s="13"/>
      <c r="B448" s="233"/>
      <c r="C448" s="234"/>
      <c r="D448" s="235" t="s">
        <v>147</v>
      </c>
      <c r="E448" s="236" t="s">
        <v>19</v>
      </c>
      <c r="F448" s="237" t="s">
        <v>163</v>
      </c>
      <c r="G448" s="234"/>
      <c r="H448" s="236" t="s">
        <v>19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147</v>
      </c>
      <c r="AU448" s="243" t="s">
        <v>80</v>
      </c>
      <c r="AV448" s="13" t="s">
        <v>76</v>
      </c>
      <c r="AW448" s="13" t="s">
        <v>33</v>
      </c>
      <c r="AX448" s="13" t="s">
        <v>72</v>
      </c>
      <c r="AY448" s="243" t="s">
        <v>136</v>
      </c>
    </row>
    <row r="449" s="13" customFormat="1">
      <c r="A449" s="13"/>
      <c r="B449" s="233"/>
      <c r="C449" s="234"/>
      <c r="D449" s="235" t="s">
        <v>147</v>
      </c>
      <c r="E449" s="236" t="s">
        <v>19</v>
      </c>
      <c r="F449" s="237" t="s">
        <v>149</v>
      </c>
      <c r="G449" s="234"/>
      <c r="H449" s="236" t="s">
        <v>19</v>
      </c>
      <c r="I449" s="238"/>
      <c r="J449" s="234"/>
      <c r="K449" s="234"/>
      <c r="L449" s="239"/>
      <c r="M449" s="240"/>
      <c r="N449" s="241"/>
      <c r="O449" s="241"/>
      <c r="P449" s="241"/>
      <c r="Q449" s="241"/>
      <c r="R449" s="241"/>
      <c r="S449" s="241"/>
      <c r="T449" s="242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3" t="s">
        <v>147</v>
      </c>
      <c r="AU449" s="243" t="s">
        <v>80</v>
      </c>
      <c r="AV449" s="13" t="s">
        <v>76</v>
      </c>
      <c r="AW449" s="13" t="s">
        <v>33</v>
      </c>
      <c r="AX449" s="13" t="s">
        <v>72</v>
      </c>
      <c r="AY449" s="243" t="s">
        <v>136</v>
      </c>
    </row>
    <row r="450" s="13" customFormat="1">
      <c r="A450" s="13"/>
      <c r="B450" s="233"/>
      <c r="C450" s="234"/>
      <c r="D450" s="235" t="s">
        <v>147</v>
      </c>
      <c r="E450" s="236" t="s">
        <v>19</v>
      </c>
      <c r="F450" s="237" t="s">
        <v>150</v>
      </c>
      <c r="G450" s="234"/>
      <c r="H450" s="236" t="s">
        <v>19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147</v>
      </c>
      <c r="AU450" s="243" t="s">
        <v>80</v>
      </c>
      <c r="AV450" s="13" t="s">
        <v>76</v>
      </c>
      <c r="AW450" s="13" t="s">
        <v>33</v>
      </c>
      <c r="AX450" s="13" t="s">
        <v>72</v>
      </c>
      <c r="AY450" s="243" t="s">
        <v>136</v>
      </c>
    </row>
    <row r="451" s="13" customFormat="1">
      <c r="A451" s="13"/>
      <c r="B451" s="233"/>
      <c r="C451" s="234"/>
      <c r="D451" s="235" t="s">
        <v>147</v>
      </c>
      <c r="E451" s="236" t="s">
        <v>19</v>
      </c>
      <c r="F451" s="237" t="s">
        <v>208</v>
      </c>
      <c r="G451" s="234"/>
      <c r="H451" s="236" t="s">
        <v>19</v>
      </c>
      <c r="I451" s="238"/>
      <c r="J451" s="234"/>
      <c r="K451" s="234"/>
      <c r="L451" s="239"/>
      <c r="M451" s="240"/>
      <c r="N451" s="241"/>
      <c r="O451" s="241"/>
      <c r="P451" s="241"/>
      <c r="Q451" s="241"/>
      <c r="R451" s="241"/>
      <c r="S451" s="241"/>
      <c r="T451" s="24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3" t="s">
        <v>147</v>
      </c>
      <c r="AU451" s="243" t="s">
        <v>80</v>
      </c>
      <c r="AV451" s="13" t="s">
        <v>76</v>
      </c>
      <c r="AW451" s="13" t="s">
        <v>33</v>
      </c>
      <c r="AX451" s="13" t="s">
        <v>72</v>
      </c>
      <c r="AY451" s="243" t="s">
        <v>136</v>
      </c>
    </row>
    <row r="452" s="14" customFormat="1">
      <c r="A452" s="14"/>
      <c r="B452" s="244"/>
      <c r="C452" s="245"/>
      <c r="D452" s="235" t="s">
        <v>147</v>
      </c>
      <c r="E452" s="246" t="s">
        <v>19</v>
      </c>
      <c r="F452" s="247" t="s">
        <v>209</v>
      </c>
      <c r="G452" s="245"/>
      <c r="H452" s="248">
        <v>6.2300000000000004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147</v>
      </c>
      <c r="AU452" s="254" t="s">
        <v>80</v>
      </c>
      <c r="AV452" s="14" t="s">
        <v>80</v>
      </c>
      <c r="AW452" s="14" t="s">
        <v>33</v>
      </c>
      <c r="AX452" s="14" t="s">
        <v>72</v>
      </c>
      <c r="AY452" s="254" t="s">
        <v>136</v>
      </c>
    </row>
    <row r="453" s="14" customFormat="1">
      <c r="A453" s="14"/>
      <c r="B453" s="244"/>
      <c r="C453" s="245"/>
      <c r="D453" s="235" t="s">
        <v>147</v>
      </c>
      <c r="E453" s="246" t="s">
        <v>19</v>
      </c>
      <c r="F453" s="247" t="s">
        <v>210</v>
      </c>
      <c r="G453" s="245"/>
      <c r="H453" s="248">
        <v>21.300999999999998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147</v>
      </c>
      <c r="AU453" s="254" t="s">
        <v>80</v>
      </c>
      <c r="AV453" s="14" t="s">
        <v>80</v>
      </c>
      <c r="AW453" s="14" t="s">
        <v>33</v>
      </c>
      <c r="AX453" s="14" t="s">
        <v>72</v>
      </c>
      <c r="AY453" s="254" t="s">
        <v>136</v>
      </c>
    </row>
    <row r="454" s="14" customFormat="1">
      <c r="A454" s="14"/>
      <c r="B454" s="244"/>
      <c r="C454" s="245"/>
      <c r="D454" s="235" t="s">
        <v>147</v>
      </c>
      <c r="E454" s="246" t="s">
        <v>19</v>
      </c>
      <c r="F454" s="247" t="s">
        <v>211</v>
      </c>
      <c r="G454" s="245"/>
      <c r="H454" s="248">
        <v>-1.1819999999999999</v>
      </c>
      <c r="I454" s="249"/>
      <c r="J454" s="245"/>
      <c r="K454" s="245"/>
      <c r="L454" s="250"/>
      <c r="M454" s="251"/>
      <c r="N454" s="252"/>
      <c r="O454" s="252"/>
      <c r="P454" s="252"/>
      <c r="Q454" s="252"/>
      <c r="R454" s="252"/>
      <c r="S454" s="252"/>
      <c r="T454" s="25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4" t="s">
        <v>147</v>
      </c>
      <c r="AU454" s="254" t="s">
        <v>80</v>
      </c>
      <c r="AV454" s="14" t="s">
        <v>80</v>
      </c>
      <c r="AW454" s="14" t="s">
        <v>33</v>
      </c>
      <c r="AX454" s="14" t="s">
        <v>72</v>
      </c>
      <c r="AY454" s="254" t="s">
        <v>136</v>
      </c>
    </row>
    <row r="455" s="14" customFormat="1">
      <c r="A455" s="14"/>
      <c r="B455" s="244"/>
      <c r="C455" s="245"/>
      <c r="D455" s="235" t="s">
        <v>147</v>
      </c>
      <c r="E455" s="246" t="s">
        <v>19</v>
      </c>
      <c r="F455" s="247" t="s">
        <v>212</v>
      </c>
      <c r="G455" s="245"/>
      <c r="H455" s="248">
        <v>-1.5760000000000001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147</v>
      </c>
      <c r="AU455" s="254" t="s">
        <v>80</v>
      </c>
      <c r="AV455" s="14" t="s">
        <v>80</v>
      </c>
      <c r="AW455" s="14" t="s">
        <v>33</v>
      </c>
      <c r="AX455" s="14" t="s">
        <v>72</v>
      </c>
      <c r="AY455" s="254" t="s">
        <v>136</v>
      </c>
    </row>
    <row r="456" s="14" customFormat="1">
      <c r="A456" s="14"/>
      <c r="B456" s="244"/>
      <c r="C456" s="245"/>
      <c r="D456" s="235" t="s">
        <v>147</v>
      </c>
      <c r="E456" s="246" t="s">
        <v>19</v>
      </c>
      <c r="F456" s="247" t="s">
        <v>213</v>
      </c>
      <c r="G456" s="245"/>
      <c r="H456" s="248">
        <v>5.3040000000000003</v>
      </c>
      <c r="I456" s="249"/>
      <c r="J456" s="245"/>
      <c r="K456" s="245"/>
      <c r="L456" s="250"/>
      <c r="M456" s="251"/>
      <c r="N456" s="252"/>
      <c r="O456" s="252"/>
      <c r="P456" s="252"/>
      <c r="Q456" s="252"/>
      <c r="R456" s="252"/>
      <c r="S456" s="252"/>
      <c r="T456" s="25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4" t="s">
        <v>147</v>
      </c>
      <c r="AU456" s="254" t="s">
        <v>80</v>
      </c>
      <c r="AV456" s="14" t="s">
        <v>80</v>
      </c>
      <c r="AW456" s="14" t="s">
        <v>33</v>
      </c>
      <c r="AX456" s="14" t="s">
        <v>72</v>
      </c>
      <c r="AY456" s="254" t="s">
        <v>136</v>
      </c>
    </row>
    <row r="457" s="14" customFormat="1">
      <c r="A457" s="14"/>
      <c r="B457" s="244"/>
      <c r="C457" s="245"/>
      <c r="D457" s="235" t="s">
        <v>147</v>
      </c>
      <c r="E457" s="246" t="s">
        <v>19</v>
      </c>
      <c r="F457" s="247" t="s">
        <v>214</v>
      </c>
      <c r="G457" s="245"/>
      <c r="H457" s="248">
        <v>4.6799999999999997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147</v>
      </c>
      <c r="AU457" s="254" t="s">
        <v>80</v>
      </c>
      <c r="AV457" s="14" t="s">
        <v>80</v>
      </c>
      <c r="AW457" s="14" t="s">
        <v>33</v>
      </c>
      <c r="AX457" s="14" t="s">
        <v>72</v>
      </c>
      <c r="AY457" s="254" t="s">
        <v>136</v>
      </c>
    </row>
    <row r="458" s="14" customFormat="1">
      <c r="A458" s="14"/>
      <c r="B458" s="244"/>
      <c r="C458" s="245"/>
      <c r="D458" s="235" t="s">
        <v>147</v>
      </c>
      <c r="E458" s="246" t="s">
        <v>19</v>
      </c>
      <c r="F458" s="247" t="s">
        <v>215</v>
      </c>
      <c r="G458" s="245"/>
      <c r="H458" s="248">
        <v>4.524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4" t="s">
        <v>147</v>
      </c>
      <c r="AU458" s="254" t="s">
        <v>80</v>
      </c>
      <c r="AV458" s="14" t="s">
        <v>80</v>
      </c>
      <c r="AW458" s="14" t="s">
        <v>33</v>
      </c>
      <c r="AX458" s="14" t="s">
        <v>72</v>
      </c>
      <c r="AY458" s="254" t="s">
        <v>136</v>
      </c>
    </row>
    <row r="459" s="13" customFormat="1">
      <c r="A459" s="13"/>
      <c r="B459" s="233"/>
      <c r="C459" s="234"/>
      <c r="D459" s="235" t="s">
        <v>147</v>
      </c>
      <c r="E459" s="236" t="s">
        <v>19</v>
      </c>
      <c r="F459" s="237" t="s">
        <v>216</v>
      </c>
      <c r="G459" s="234"/>
      <c r="H459" s="236" t="s">
        <v>19</v>
      </c>
      <c r="I459" s="238"/>
      <c r="J459" s="234"/>
      <c r="K459" s="234"/>
      <c r="L459" s="239"/>
      <c r="M459" s="240"/>
      <c r="N459" s="241"/>
      <c r="O459" s="241"/>
      <c r="P459" s="241"/>
      <c r="Q459" s="241"/>
      <c r="R459" s="241"/>
      <c r="S459" s="241"/>
      <c r="T459" s="242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3" t="s">
        <v>147</v>
      </c>
      <c r="AU459" s="243" t="s">
        <v>80</v>
      </c>
      <c r="AV459" s="13" t="s">
        <v>76</v>
      </c>
      <c r="AW459" s="13" t="s">
        <v>33</v>
      </c>
      <c r="AX459" s="13" t="s">
        <v>72</v>
      </c>
      <c r="AY459" s="243" t="s">
        <v>136</v>
      </c>
    </row>
    <row r="460" s="14" customFormat="1">
      <c r="A460" s="14"/>
      <c r="B460" s="244"/>
      <c r="C460" s="245"/>
      <c r="D460" s="235" t="s">
        <v>147</v>
      </c>
      <c r="E460" s="246" t="s">
        <v>19</v>
      </c>
      <c r="F460" s="247" t="s">
        <v>217</v>
      </c>
      <c r="G460" s="245"/>
      <c r="H460" s="248">
        <v>50</v>
      </c>
      <c r="I460" s="249"/>
      <c r="J460" s="245"/>
      <c r="K460" s="245"/>
      <c r="L460" s="250"/>
      <c r="M460" s="251"/>
      <c r="N460" s="252"/>
      <c r="O460" s="252"/>
      <c r="P460" s="252"/>
      <c r="Q460" s="252"/>
      <c r="R460" s="252"/>
      <c r="S460" s="252"/>
      <c r="T460" s="253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4" t="s">
        <v>147</v>
      </c>
      <c r="AU460" s="254" t="s">
        <v>80</v>
      </c>
      <c r="AV460" s="14" t="s">
        <v>80</v>
      </c>
      <c r="AW460" s="14" t="s">
        <v>33</v>
      </c>
      <c r="AX460" s="14" t="s">
        <v>72</v>
      </c>
      <c r="AY460" s="254" t="s">
        <v>136</v>
      </c>
    </row>
    <row r="461" s="13" customFormat="1">
      <c r="A461" s="13"/>
      <c r="B461" s="233"/>
      <c r="C461" s="234"/>
      <c r="D461" s="235" t="s">
        <v>147</v>
      </c>
      <c r="E461" s="236" t="s">
        <v>19</v>
      </c>
      <c r="F461" s="237" t="s">
        <v>165</v>
      </c>
      <c r="G461" s="234"/>
      <c r="H461" s="236" t="s">
        <v>19</v>
      </c>
      <c r="I461" s="238"/>
      <c r="J461" s="234"/>
      <c r="K461" s="234"/>
      <c r="L461" s="239"/>
      <c r="M461" s="240"/>
      <c r="N461" s="241"/>
      <c r="O461" s="241"/>
      <c r="P461" s="241"/>
      <c r="Q461" s="241"/>
      <c r="R461" s="241"/>
      <c r="S461" s="241"/>
      <c r="T461" s="24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3" t="s">
        <v>147</v>
      </c>
      <c r="AU461" s="243" t="s">
        <v>80</v>
      </c>
      <c r="AV461" s="13" t="s">
        <v>76</v>
      </c>
      <c r="AW461" s="13" t="s">
        <v>33</v>
      </c>
      <c r="AX461" s="13" t="s">
        <v>72</v>
      </c>
      <c r="AY461" s="243" t="s">
        <v>136</v>
      </c>
    </row>
    <row r="462" s="13" customFormat="1">
      <c r="A462" s="13"/>
      <c r="B462" s="233"/>
      <c r="C462" s="234"/>
      <c r="D462" s="235" t="s">
        <v>147</v>
      </c>
      <c r="E462" s="236" t="s">
        <v>19</v>
      </c>
      <c r="F462" s="237" t="s">
        <v>218</v>
      </c>
      <c r="G462" s="234"/>
      <c r="H462" s="236" t="s">
        <v>19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147</v>
      </c>
      <c r="AU462" s="243" t="s">
        <v>80</v>
      </c>
      <c r="AV462" s="13" t="s">
        <v>76</v>
      </c>
      <c r="AW462" s="13" t="s">
        <v>33</v>
      </c>
      <c r="AX462" s="13" t="s">
        <v>72</v>
      </c>
      <c r="AY462" s="243" t="s">
        <v>136</v>
      </c>
    </row>
    <row r="463" s="14" customFormat="1">
      <c r="A463" s="14"/>
      <c r="B463" s="244"/>
      <c r="C463" s="245"/>
      <c r="D463" s="235" t="s">
        <v>147</v>
      </c>
      <c r="E463" s="246" t="s">
        <v>19</v>
      </c>
      <c r="F463" s="247" t="s">
        <v>219</v>
      </c>
      <c r="G463" s="245"/>
      <c r="H463" s="248">
        <v>7.4100000000000001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147</v>
      </c>
      <c r="AU463" s="254" t="s">
        <v>80</v>
      </c>
      <c r="AV463" s="14" t="s">
        <v>80</v>
      </c>
      <c r="AW463" s="14" t="s">
        <v>33</v>
      </c>
      <c r="AX463" s="14" t="s">
        <v>72</v>
      </c>
      <c r="AY463" s="254" t="s">
        <v>136</v>
      </c>
    </row>
    <row r="464" s="14" customFormat="1">
      <c r="A464" s="14"/>
      <c r="B464" s="244"/>
      <c r="C464" s="245"/>
      <c r="D464" s="235" t="s">
        <v>147</v>
      </c>
      <c r="E464" s="246" t="s">
        <v>19</v>
      </c>
      <c r="F464" s="247" t="s">
        <v>220</v>
      </c>
      <c r="G464" s="245"/>
      <c r="H464" s="248">
        <v>6.1429999999999998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147</v>
      </c>
      <c r="AU464" s="254" t="s">
        <v>80</v>
      </c>
      <c r="AV464" s="14" t="s">
        <v>80</v>
      </c>
      <c r="AW464" s="14" t="s">
        <v>33</v>
      </c>
      <c r="AX464" s="14" t="s">
        <v>72</v>
      </c>
      <c r="AY464" s="254" t="s">
        <v>136</v>
      </c>
    </row>
    <row r="465" s="14" customFormat="1">
      <c r="A465" s="14"/>
      <c r="B465" s="244"/>
      <c r="C465" s="245"/>
      <c r="D465" s="235" t="s">
        <v>147</v>
      </c>
      <c r="E465" s="246" t="s">
        <v>19</v>
      </c>
      <c r="F465" s="247" t="s">
        <v>210</v>
      </c>
      <c r="G465" s="245"/>
      <c r="H465" s="248">
        <v>21.300999999999998</v>
      </c>
      <c r="I465" s="249"/>
      <c r="J465" s="245"/>
      <c r="K465" s="245"/>
      <c r="L465" s="250"/>
      <c r="M465" s="251"/>
      <c r="N465" s="252"/>
      <c r="O465" s="252"/>
      <c r="P465" s="252"/>
      <c r="Q465" s="252"/>
      <c r="R465" s="252"/>
      <c r="S465" s="252"/>
      <c r="T465" s="25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4" t="s">
        <v>147</v>
      </c>
      <c r="AU465" s="254" t="s">
        <v>80</v>
      </c>
      <c r="AV465" s="14" t="s">
        <v>80</v>
      </c>
      <c r="AW465" s="14" t="s">
        <v>33</v>
      </c>
      <c r="AX465" s="14" t="s">
        <v>72</v>
      </c>
      <c r="AY465" s="254" t="s">
        <v>136</v>
      </c>
    </row>
    <row r="466" s="14" customFormat="1">
      <c r="A466" s="14"/>
      <c r="B466" s="244"/>
      <c r="C466" s="245"/>
      <c r="D466" s="235" t="s">
        <v>147</v>
      </c>
      <c r="E466" s="246" t="s">
        <v>19</v>
      </c>
      <c r="F466" s="247" t="s">
        <v>211</v>
      </c>
      <c r="G466" s="245"/>
      <c r="H466" s="248">
        <v>-1.1819999999999999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147</v>
      </c>
      <c r="AU466" s="254" t="s">
        <v>80</v>
      </c>
      <c r="AV466" s="14" t="s">
        <v>80</v>
      </c>
      <c r="AW466" s="14" t="s">
        <v>33</v>
      </c>
      <c r="AX466" s="14" t="s">
        <v>72</v>
      </c>
      <c r="AY466" s="254" t="s">
        <v>136</v>
      </c>
    </row>
    <row r="467" s="14" customFormat="1">
      <c r="A467" s="14"/>
      <c r="B467" s="244"/>
      <c r="C467" s="245"/>
      <c r="D467" s="235" t="s">
        <v>147</v>
      </c>
      <c r="E467" s="246" t="s">
        <v>19</v>
      </c>
      <c r="F467" s="247" t="s">
        <v>212</v>
      </c>
      <c r="G467" s="245"/>
      <c r="H467" s="248">
        <v>-1.5760000000000001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147</v>
      </c>
      <c r="AU467" s="254" t="s">
        <v>80</v>
      </c>
      <c r="AV467" s="14" t="s">
        <v>80</v>
      </c>
      <c r="AW467" s="14" t="s">
        <v>33</v>
      </c>
      <c r="AX467" s="14" t="s">
        <v>72</v>
      </c>
      <c r="AY467" s="254" t="s">
        <v>136</v>
      </c>
    </row>
    <row r="468" s="14" customFormat="1">
      <c r="A468" s="14"/>
      <c r="B468" s="244"/>
      <c r="C468" s="245"/>
      <c r="D468" s="235" t="s">
        <v>147</v>
      </c>
      <c r="E468" s="246" t="s">
        <v>19</v>
      </c>
      <c r="F468" s="247" t="s">
        <v>213</v>
      </c>
      <c r="G468" s="245"/>
      <c r="H468" s="248">
        <v>5.3040000000000003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147</v>
      </c>
      <c r="AU468" s="254" t="s">
        <v>80</v>
      </c>
      <c r="AV468" s="14" t="s">
        <v>80</v>
      </c>
      <c r="AW468" s="14" t="s">
        <v>33</v>
      </c>
      <c r="AX468" s="14" t="s">
        <v>72</v>
      </c>
      <c r="AY468" s="254" t="s">
        <v>136</v>
      </c>
    </row>
    <row r="469" s="14" customFormat="1">
      <c r="A469" s="14"/>
      <c r="B469" s="244"/>
      <c r="C469" s="245"/>
      <c r="D469" s="235" t="s">
        <v>147</v>
      </c>
      <c r="E469" s="246" t="s">
        <v>19</v>
      </c>
      <c r="F469" s="247" t="s">
        <v>214</v>
      </c>
      <c r="G469" s="245"/>
      <c r="H469" s="248">
        <v>4.6799999999999997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147</v>
      </c>
      <c r="AU469" s="254" t="s">
        <v>80</v>
      </c>
      <c r="AV469" s="14" t="s">
        <v>80</v>
      </c>
      <c r="AW469" s="14" t="s">
        <v>33</v>
      </c>
      <c r="AX469" s="14" t="s">
        <v>72</v>
      </c>
      <c r="AY469" s="254" t="s">
        <v>136</v>
      </c>
    </row>
    <row r="470" s="14" customFormat="1">
      <c r="A470" s="14"/>
      <c r="B470" s="244"/>
      <c r="C470" s="245"/>
      <c r="D470" s="235" t="s">
        <v>147</v>
      </c>
      <c r="E470" s="246" t="s">
        <v>19</v>
      </c>
      <c r="F470" s="247" t="s">
        <v>215</v>
      </c>
      <c r="G470" s="245"/>
      <c r="H470" s="248">
        <v>4.524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147</v>
      </c>
      <c r="AU470" s="254" t="s">
        <v>80</v>
      </c>
      <c r="AV470" s="14" t="s">
        <v>80</v>
      </c>
      <c r="AW470" s="14" t="s">
        <v>33</v>
      </c>
      <c r="AX470" s="14" t="s">
        <v>72</v>
      </c>
      <c r="AY470" s="254" t="s">
        <v>136</v>
      </c>
    </row>
    <row r="471" s="13" customFormat="1">
      <c r="A471" s="13"/>
      <c r="B471" s="233"/>
      <c r="C471" s="234"/>
      <c r="D471" s="235" t="s">
        <v>147</v>
      </c>
      <c r="E471" s="236" t="s">
        <v>19</v>
      </c>
      <c r="F471" s="237" t="s">
        <v>221</v>
      </c>
      <c r="G471" s="234"/>
      <c r="H471" s="236" t="s">
        <v>19</v>
      </c>
      <c r="I471" s="238"/>
      <c r="J471" s="234"/>
      <c r="K471" s="234"/>
      <c r="L471" s="239"/>
      <c r="M471" s="240"/>
      <c r="N471" s="241"/>
      <c r="O471" s="241"/>
      <c r="P471" s="241"/>
      <c r="Q471" s="241"/>
      <c r="R471" s="241"/>
      <c r="S471" s="241"/>
      <c r="T471" s="242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3" t="s">
        <v>147</v>
      </c>
      <c r="AU471" s="243" t="s">
        <v>80</v>
      </c>
      <c r="AV471" s="13" t="s">
        <v>76</v>
      </c>
      <c r="AW471" s="13" t="s">
        <v>33</v>
      </c>
      <c r="AX471" s="13" t="s">
        <v>72</v>
      </c>
      <c r="AY471" s="243" t="s">
        <v>136</v>
      </c>
    </row>
    <row r="472" s="14" customFormat="1">
      <c r="A472" s="14"/>
      <c r="B472" s="244"/>
      <c r="C472" s="245"/>
      <c r="D472" s="235" t="s">
        <v>147</v>
      </c>
      <c r="E472" s="246" t="s">
        <v>19</v>
      </c>
      <c r="F472" s="247" t="s">
        <v>222</v>
      </c>
      <c r="G472" s="245"/>
      <c r="H472" s="248">
        <v>30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147</v>
      </c>
      <c r="AU472" s="254" t="s">
        <v>80</v>
      </c>
      <c r="AV472" s="14" t="s">
        <v>80</v>
      </c>
      <c r="AW472" s="14" t="s">
        <v>33</v>
      </c>
      <c r="AX472" s="14" t="s">
        <v>72</v>
      </c>
      <c r="AY472" s="254" t="s">
        <v>136</v>
      </c>
    </row>
    <row r="473" s="16" customFormat="1">
      <c r="A473" s="16"/>
      <c r="B473" s="266"/>
      <c r="C473" s="267"/>
      <c r="D473" s="235" t="s">
        <v>147</v>
      </c>
      <c r="E473" s="268" t="s">
        <v>19</v>
      </c>
      <c r="F473" s="269" t="s">
        <v>167</v>
      </c>
      <c r="G473" s="267"/>
      <c r="H473" s="270">
        <v>165.88500000000002</v>
      </c>
      <c r="I473" s="271"/>
      <c r="J473" s="267"/>
      <c r="K473" s="267"/>
      <c r="L473" s="272"/>
      <c r="M473" s="273"/>
      <c r="N473" s="274"/>
      <c r="O473" s="274"/>
      <c r="P473" s="274"/>
      <c r="Q473" s="274"/>
      <c r="R473" s="274"/>
      <c r="S473" s="274"/>
      <c r="T473" s="275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76" t="s">
        <v>147</v>
      </c>
      <c r="AU473" s="276" t="s">
        <v>80</v>
      </c>
      <c r="AV473" s="16" t="s">
        <v>143</v>
      </c>
      <c r="AW473" s="16" t="s">
        <v>33</v>
      </c>
      <c r="AX473" s="16" t="s">
        <v>76</v>
      </c>
      <c r="AY473" s="276" t="s">
        <v>136</v>
      </c>
    </row>
    <row r="474" s="12" customFormat="1" ht="22.8" customHeight="1">
      <c r="A474" s="12"/>
      <c r="B474" s="199"/>
      <c r="C474" s="200"/>
      <c r="D474" s="201" t="s">
        <v>71</v>
      </c>
      <c r="E474" s="213" t="s">
        <v>397</v>
      </c>
      <c r="F474" s="213" t="s">
        <v>398</v>
      </c>
      <c r="G474" s="200"/>
      <c r="H474" s="200"/>
      <c r="I474" s="203"/>
      <c r="J474" s="214">
        <f>BK474</f>
        <v>0</v>
      </c>
      <c r="K474" s="200"/>
      <c r="L474" s="205"/>
      <c r="M474" s="206"/>
      <c r="N474" s="207"/>
      <c r="O474" s="207"/>
      <c r="P474" s="208">
        <f>SUM(P475:P483)</f>
        <v>0</v>
      </c>
      <c r="Q474" s="207"/>
      <c r="R474" s="208">
        <f>SUM(R475:R483)</f>
        <v>0</v>
      </c>
      <c r="S474" s="207"/>
      <c r="T474" s="209">
        <f>SUM(T475:T483)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0" t="s">
        <v>76</v>
      </c>
      <c r="AT474" s="211" t="s">
        <v>71</v>
      </c>
      <c r="AU474" s="211" t="s">
        <v>76</v>
      </c>
      <c r="AY474" s="210" t="s">
        <v>136</v>
      </c>
      <c r="BK474" s="212">
        <f>SUM(BK475:BK483)</f>
        <v>0</v>
      </c>
    </row>
    <row r="475" s="2" customFormat="1" ht="24.15" customHeight="1">
      <c r="A475" s="41"/>
      <c r="B475" s="42"/>
      <c r="C475" s="215" t="s">
        <v>399</v>
      </c>
      <c r="D475" s="215" t="s">
        <v>138</v>
      </c>
      <c r="E475" s="216" t="s">
        <v>400</v>
      </c>
      <c r="F475" s="217" t="s">
        <v>401</v>
      </c>
      <c r="G475" s="218" t="s">
        <v>280</v>
      </c>
      <c r="H475" s="219">
        <v>40.801000000000002</v>
      </c>
      <c r="I475" s="220"/>
      <c r="J475" s="221">
        <f>ROUND(I475*H475,2)</f>
        <v>0</v>
      </c>
      <c r="K475" s="217" t="s">
        <v>142</v>
      </c>
      <c r="L475" s="47"/>
      <c r="M475" s="222" t="s">
        <v>19</v>
      </c>
      <c r="N475" s="223" t="s">
        <v>43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143</v>
      </c>
      <c r="AT475" s="226" t="s">
        <v>138</v>
      </c>
      <c r="AU475" s="226" t="s">
        <v>80</v>
      </c>
      <c r="AY475" s="20" t="s">
        <v>136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76</v>
      </c>
      <c r="BK475" s="227">
        <f>ROUND(I475*H475,2)</f>
        <v>0</v>
      </c>
      <c r="BL475" s="20" t="s">
        <v>143</v>
      </c>
      <c r="BM475" s="226" t="s">
        <v>402</v>
      </c>
    </row>
    <row r="476" s="2" customFormat="1">
      <c r="A476" s="41"/>
      <c r="B476" s="42"/>
      <c r="C476" s="43"/>
      <c r="D476" s="228" t="s">
        <v>145</v>
      </c>
      <c r="E476" s="43"/>
      <c r="F476" s="229" t="s">
        <v>403</v>
      </c>
      <c r="G476" s="43"/>
      <c r="H476" s="43"/>
      <c r="I476" s="230"/>
      <c r="J476" s="43"/>
      <c r="K476" s="43"/>
      <c r="L476" s="47"/>
      <c r="M476" s="231"/>
      <c r="N476" s="232"/>
      <c r="O476" s="87"/>
      <c r="P476" s="87"/>
      <c r="Q476" s="87"/>
      <c r="R476" s="87"/>
      <c r="S476" s="87"/>
      <c r="T476" s="88"/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T476" s="20" t="s">
        <v>145</v>
      </c>
      <c r="AU476" s="20" t="s">
        <v>80</v>
      </c>
    </row>
    <row r="477" s="2" customFormat="1" ht="21.75" customHeight="1">
      <c r="A477" s="41"/>
      <c r="B477" s="42"/>
      <c r="C477" s="215" t="s">
        <v>404</v>
      </c>
      <c r="D477" s="215" t="s">
        <v>138</v>
      </c>
      <c r="E477" s="216" t="s">
        <v>405</v>
      </c>
      <c r="F477" s="217" t="s">
        <v>406</v>
      </c>
      <c r="G477" s="218" t="s">
        <v>280</v>
      </c>
      <c r="H477" s="219">
        <v>40.801000000000002</v>
      </c>
      <c r="I477" s="220"/>
      <c r="J477" s="221">
        <f>ROUND(I477*H477,2)</f>
        <v>0</v>
      </c>
      <c r="K477" s="217" t="s">
        <v>142</v>
      </c>
      <c r="L477" s="47"/>
      <c r="M477" s="222" t="s">
        <v>19</v>
      </c>
      <c r="N477" s="223" t="s">
        <v>43</v>
      </c>
      <c r="O477" s="87"/>
      <c r="P477" s="224">
        <f>O477*H477</f>
        <v>0</v>
      </c>
      <c r="Q477" s="224">
        <v>0</v>
      </c>
      <c r="R477" s="224">
        <f>Q477*H477</f>
        <v>0</v>
      </c>
      <c r="S477" s="224">
        <v>0</v>
      </c>
      <c r="T477" s="225">
        <f>S477*H477</f>
        <v>0</v>
      </c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R477" s="226" t="s">
        <v>143</v>
      </c>
      <c r="AT477" s="226" t="s">
        <v>138</v>
      </c>
      <c r="AU477" s="226" t="s">
        <v>80</v>
      </c>
      <c r="AY477" s="20" t="s">
        <v>136</v>
      </c>
      <c r="BE477" s="227">
        <f>IF(N477="základní",J477,0)</f>
        <v>0</v>
      </c>
      <c r="BF477" s="227">
        <f>IF(N477="snížená",J477,0)</f>
        <v>0</v>
      </c>
      <c r="BG477" s="227">
        <f>IF(N477="zákl. přenesená",J477,0)</f>
        <v>0</v>
      </c>
      <c r="BH477" s="227">
        <f>IF(N477="sníž. přenesená",J477,0)</f>
        <v>0</v>
      </c>
      <c r="BI477" s="227">
        <f>IF(N477="nulová",J477,0)</f>
        <v>0</v>
      </c>
      <c r="BJ477" s="20" t="s">
        <v>76</v>
      </c>
      <c r="BK477" s="227">
        <f>ROUND(I477*H477,2)</f>
        <v>0</v>
      </c>
      <c r="BL477" s="20" t="s">
        <v>143</v>
      </c>
      <c r="BM477" s="226" t="s">
        <v>407</v>
      </c>
    </row>
    <row r="478" s="2" customFormat="1">
      <c r="A478" s="41"/>
      <c r="B478" s="42"/>
      <c r="C478" s="43"/>
      <c r="D478" s="228" t="s">
        <v>145</v>
      </c>
      <c r="E478" s="43"/>
      <c r="F478" s="229" t="s">
        <v>408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145</v>
      </c>
      <c r="AU478" s="20" t="s">
        <v>80</v>
      </c>
    </row>
    <row r="479" s="2" customFormat="1" ht="24.15" customHeight="1">
      <c r="A479" s="41"/>
      <c r="B479" s="42"/>
      <c r="C479" s="215" t="s">
        <v>409</v>
      </c>
      <c r="D479" s="215" t="s">
        <v>138</v>
      </c>
      <c r="E479" s="216" t="s">
        <v>410</v>
      </c>
      <c r="F479" s="217" t="s">
        <v>411</v>
      </c>
      <c r="G479" s="218" t="s">
        <v>280</v>
      </c>
      <c r="H479" s="219">
        <v>816.01999999999998</v>
      </c>
      <c r="I479" s="220"/>
      <c r="J479" s="221">
        <f>ROUND(I479*H479,2)</f>
        <v>0</v>
      </c>
      <c r="K479" s="217" t="s">
        <v>142</v>
      </c>
      <c r="L479" s="47"/>
      <c r="M479" s="222" t="s">
        <v>19</v>
      </c>
      <c r="N479" s="223" t="s">
        <v>43</v>
      </c>
      <c r="O479" s="87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143</v>
      </c>
      <c r="AT479" s="226" t="s">
        <v>138</v>
      </c>
      <c r="AU479" s="226" t="s">
        <v>80</v>
      </c>
      <c r="AY479" s="20" t="s">
        <v>136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76</v>
      </c>
      <c r="BK479" s="227">
        <f>ROUND(I479*H479,2)</f>
        <v>0</v>
      </c>
      <c r="BL479" s="20" t="s">
        <v>143</v>
      </c>
      <c r="BM479" s="226" t="s">
        <v>412</v>
      </c>
    </row>
    <row r="480" s="2" customFormat="1">
      <c r="A480" s="41"/>
      <c r="B480" s="42"/>
      <c r="C480" s="43"/>
      <c r="D480" s="228" t="s">
        <v>145</v>
      </c>
      <c r="E480" s="43"/>
      <c r="F480" s="229" t="s">
        <v>413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145</v>
      </c>
      <c r="AU480" s="20" t="s">
        <v>80</v>
      </c>
    </row>
    <row r="481" s="14" customFormat="1">
      <c r="A481" s="14"/>
      <c r="B481" s="244"/>
      <c r="C481" s="245"/>
      <c r="D481" s="235" t="s">
        <v>147</v>
      </c>
      <c r="E481" s="245"/>
      <c r="F481" s="247" t="s">
        <v>414</v>
      </c>
      <c r="G481" s="245"/>
      <c r="H481" s="248">
        <v>816.01999999999998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147</v>
      </c>
      <c r="AU481" s="254" t="s">
        <v>80</v>
      </c>
      <c r="AV481" s="14" t="s">
        <v>80</v>
      </c>
      <c r="AW481" s="14" t="s">
        <v>4</v>
      </c>
      <c r="AX481" s="14" t="s">
        <v>76</v>
      </c>
      <c r="AY481" s="254" t="s">
        <v>136</v>
      </c>
    </row>
    <row r="482" s="2" customFormat="1" ht="24.15" customHeight="1">
      <c r="A482" s="41"/>
      <c r="B482" s="42"/>
      <c r="C482" s="215" t="s">
        <v>415</v>
      </c>
      <c r="D482" s="215" t="s">
        <v>138</v>
      </c>
      <c r="E482" s="216" t="s">
        <v>416</v>
      </c>
      <c r="F482" s="217" t="s">
        <v>417</v>
      </c>
      <c r="G482" s="218" t="s">
        <v>280</v>
      </c>
      <c r="H482" s="219">
        <v>40.801000000000002</v>
      </c>
      <c r="I482" s="220"/>
      <c r="J482" s="221">
        <f>ROUND(I482*H482,2)</f>
        <v>0</v>
      </c>
      <c r="K482" s="217" t="s">
        <v>142</v>
      </c>
      <c r="L482" s="47"/>
      <c r="M482" s="222" t="s">
        <v>19</v>
      </c>
      <c r="N482" s="223" t="s">
        <v>43</v>
      </c>
      <c r="O482" s="87"/>
      <c r="P482" s="224">
        <f>O482*H482</f>
        <v>0</v>
      </c>
      <c r="Q482" s="224">
        <v>0</v>
      </c>
      <c r="R482" s="224">
        <f>Q482*H482</f>
        <v>0</v>
      </c>
      <c r="S482" s="224">
        <v>0</v>
      </c>
      <c r="T482" s="225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6" t="s">
        <v>143</v>
      </c>
      <c r="AT482" s="226" t="s">
        <v>138</v>
      </c>
      <c r="AU482" s="226" t="s">
        <v>80</v>
      </c>
      <c r="AY482" s="20" t="s">
        <v>136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20" t="s">
        <v>76</v>
      </c>
      <c r="BK482" s="227">
        <f>ROUND(I482*H482,2)</f>
        <v>0</v>
      </c>
      <c r="BL482" s="20" t="s">
        <v>143</v>
      </c>
      <c r="BM482" s="226" t="s">
        <v>418</v>
      </c>
    </row>
    <row r="483" s="2" customFormat="1">
      <c r="A483" s="41"/>
      <c r="B483" s="42"/>
      <c r="C483" s="43"/>
      <c r="D483" s="228" t="s">
        <v>145</v>
      </c>
      <c r="E483" s="43"/>
      <c r="F483" s="229" t="s">
        <v>419</v>
      </c>
      <c r="G483" s="43"/>
      <c r="H483" s="43"/>
      <c r="I483" s="230"/>
      <c r="J483" s="43"/>
      <c r="K483" s="43"/>
      <c r="L483" s="47"/>
      <c r="M483" s="231"/>
      <c r="N483" s="232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145</v>
      </c>
      <c r="AU483" s="20" t="s">
        <v>80</v>
      </c>
    </row>
    <row r="484" s="12" customFormat="1" ht="22.8" customHeight="1">
      <c r="A484" s="12"/>
      <c r="B484" s="199"/>
      <c r="C484" s="200"/>
      <c r="D484" s="201" t="s">
        <v>71</v>
      </c>
      <c r="E484" s="213" t="s">
        <v>420</v>
      </c>
      <c r="F484" s="213" t="s">
        <v>421</v>
      </c>
      <c r="G484" s="200"/>
      <c r="H484" s="200"/>
      <c r="I484" s="203"/>
      <c r="J484" s="214">
        <f>BK484</f>
        <v>0</v>
      </c>
      <c r="K484" s="200"/>
      <c r="L484" s="205"/>
      <c r="M484" s="206"/>
      <c r="N484" s="207"/>
      <c r="O484" s="207"/>
      <c r="P484" s="208">
        <f>SUM(P485:P486)</f>
        <v>0</v>
      </c>
      <c r="Q484" s="207"/>
      <c r="R484" s="208">
        <f>SUM(R485:R486)</f>
        <v>0</v>
      </c>
      <c r="S484" s="207"/>
      <c r="T484" s="209">
        <f>SUM(T485:T486)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0" t="s">
        <v>76</v>
      </c>
      <c r="AT484" s="211" t="s">
        <v>71</v>
      </c>
      <c r="AU484" s="211" t="s">
        <v>76</v>
      </c>
      <c r="AY484" s="210" t="s">
        <v>136</v>
      </c>
      <c r="BK484" s="212">
        <f>SUM(BK485:BK486)</f>
        <v>0</v>
      </c>
    </row>
    <row r="485" s="2" customFormat="1" ht="33" customHeight="1">
      <c r="A485" s="41"/>
      <c r="B485" s="42"/>
      <c r="C485" s="215" t="s">
        <v>422</v>
      </c>
      <c r="D485" s="215" t="s">
        <v>138</v>
      </c>
      <c r="E485" s="216" t="s">
        <v>423</v>
      </c>
      <c r="F485" s="217" t="s">
        <v>424</v>
      </c>
      <c r="G485" s="218" t="s">
        <v>280</v>
      </c>
      <c r="H485" s="219">
        <v>14.439</v>
      </c>
      <c r="I485" s="220"/>
      <c r="J485" s="221">
        <f>ROUND(I485*H485,2)</f>
        <v>0</v>
      </c>
      <c r="K485" s="217" t="s">
        <v>142</v>
      </c>
      <c r="L485" s="47"/>
      <c r="M485" s="222" t="s">
        <v>19</v>
      </c>
      <c r="N485" s="223" t="s">
        <v>43</v>
      </c>
      <c r="O485" s="87"/>
      <c r="P485" s="224">
        <f>O485*H485</f>
        <v>0</v>
      </c>
      <c r="Q485" s="224">
        <v>0</v>
      </c>
      <c r="R485" s="224">
        <f>Q485*H485</f>
        <v>0</v>
      </c>
      <c r="S485" s="224">
        <v>0</v>
      </c>
      <c r="T485" s="225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26" t="s">
        <v>143</v>
      </c>
      <c r="AT485" s="226" t="s">
        <v>138</v>
      </c>
      <c r="AU485" s="226" t="s">
        <v>80</v>
      </c>
      <c r="AY485" s="20" t="s">
        <v>136</v>
      </c>
      <c r="BE485" s="227">
        <f>IF(N485="základní",J485,0)</f>
        <v>0</v>
      </c>
      <c r="BF485" s="227">
        <f>IF(N485="snížená",J485,0)</f>
        <v>0</v>
      </c>
      <c r="BG485" s="227">
        <f>IF(N485="zákl. přenesená",J485,0)</f>
        <v>0</v>
      </c>
      <c r="BH485" s="227">
        <f>IF(N485="sníž. přenesená",J485,0)</f>
        <v>0</v>
      </c>
      <c r="BI485" s="227">
        <f>IF(N485="nulová",J485,0)</f>
        <v>0</v>
      </c>
      <c r="BJ485" s="20" t="s">
        <v>76</v>
      </c>
      <c r="BK485" s="227">
        <f>ROUND(I485*H485,2)</f>
        <v>0</v>
      </c>
      <c r="BL485" s="20" t="s">
        <v>143</v>
      </c>
      <c r="BM485" s="226" t="s">
        <v>425</v>
      </c>
    </row>
    <row r="486" s="2" customFormat="1">
      <c r="A486" s="41"/>
      <c r="B486" s="42"/>
      <c r="C486" s="43"/>
      <c r="D486" s="228" t="s">
        <v>145</v>
      </c>
      <c r="E486" s="43"/>
      <c r="F486" s="229" t="s">
        <v>426</v>
      </c>
      <c r="G486" s="43"/>
      <c r="H486" s="43"/>
      <c r="I486" s="230"/>
      <c r="J486" s="43"/>
      <c r="K486" s="43"/>
      <c r="L486" s="47"/>
      <c r="M486" s="231"/>
      <c r="N486" s="232"/>
      <c r="O486" s="87"/>
      <c r="P486" s="87"/>
      <c r="Q486" s="87"/>
      <c r="R486" s="87"/>
      <c r="S486" s="87"/>
      <c r="T486" s="88"/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T486" s="20" t="s">
        <v>145</v>
      </c>
      <c r="AU486" s="20" t="s">
        <v>80</v>
      </c>
    </row>
    <row r="487" s="12" customFormat="1" ht="25.92" customHeight="1">
      <c r="A487" s="12"/>
      <c r="B487" s="199"/>
      <c r="C487" s="200"/>
      <c r="D487" s="201" t="s">
        <v>71</v>
      </c>
      <c r="E487" s="202" t="s">
        <v>427</v>
      </c>
      <c r="F487" s="202" t="s">
        <v>428</v>
      </c>
      <c r="G487" s="200"/>
      <c r="H487" s="200"/>
      <c r="I487" s="203"/>
      <c r="J487" s="204">
        <f>BK487</f>
        <v>0</v>
      </c>
      <c r="K487" s="200"/>
      <c r="L487" s="205"/>
      <c r="M487" s="206"/>
      <c r="N487" s="207"/>
      <c r="O487" s="207"/>
      <c r="P487" s="208">
        <f>P488+P516+P533+P535+P537+P539+P541+P758+P793+P804+P914+P977+P1130+P1170+P1252</f>
        <v>0</v>
      </c>
      <c r="Q487" s="207"/>
      <c r="R487" s="208">
        <f>R488+R516+R533+R535+R537+R539+R541+R758+R793+R804+R914+R977+R1130+R1170+R1252</f>
        <v>8.1246593759000021</v>
      </c>
      <c r="S487" s="207"/>
      <c r="T487" s="209">
        <f>T488+T516+T533+T535+T537+T539+T541+T758+T793+T804+T914+T977+T1130+T1170+T1252</f>
        <v>15.29586533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0" t="s">
        <v>80</v>
      </c>
      <c r="AT487" s="211" t="s">
        <v>71</v>
      </c>
      <c r="AU487" s="211" t="s">
        <v>72</v>
      </c>
      <c r="AY487" s="210" t="s">
        <v>136</v>
      </c>
      <c r="BK487" s="212">
        <f>BK488+BK516+BK533+BK535+BK537+BK539+BK541+BK758+BK793+BK804+BK914+BK977+BK1130+BK1170+BK1252</f>
        <v>0</v>
      </c>
    </row>
    <row r="488" s="12" customFormat="1" ht="22.8" customHeight="1">
      <c r="A488" s="12"/>
      <c r="B488" s="199"/>
      <c r="C488" s="200"/>
      <c r="D488" s="201" t="s">
        <v>71</v>
      </c>
      <c r="E488" s="213" t="s">
        <v>429</v>
      </c>
      <c r="F488" s="213" t="s">
        <v>430</v>
      </c>
      <c r="G488" s="200"/>
      <c r="H488" s="200"/>
      <c r="I488" s="203"/>
      <c r="J488" s="214">
        <f>BK488</f>
        <v>0</v>
      </c>
      <c r="K488" s="200"/>
      <c r="L488" s="205"/>
      <c r="M488" s="206"/>
      <c r="N488" s="207"/>
      <c r="O488" s="207"/>
      <c r="P488" s="208">
        <f>SUM(P489:P515)</f>
        <v>0</v>
      </c>
      <c r="Q488" s="207"/>
      <c r="R488" s="208">
        <f>SUM(R489:R515)</f>
        <v>0.24671877</v>
      </c>
      <c r="S488" s="207"/>
      <c r="T488" s="209">
        <f>SUM(T489:T515)</f>
        <v>0.029999999999999999</v>
      </c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R488" s="210" t="s">
        <v>80</v>
      </c>
      <c r="AT488" s="211" t="s">
        <v>71</v>
      </c>
      <c r="AU488" s="211" t="s">
        <v>76</v>
      </c>
      <c r="AY488" s="210" t="s">
        <v>136</v>
      </c>
      <c r="BK488" s="212">
        <f>SUM(BK489:BK515)</f>
        <v>0</v>
      </c>
    </row>
    <row r="489" s="2" customFormat="1" ht="24.15" customHeight="1">
      <c r="A489" s="41"/>
      <c r="B489" s="42"/>
      <c r="C489" s="215" t="s">
        <v>431</v>
      </c>
      <c r="D489" s="215" t="s">
        <v>138</v>
      </c>
      <c r="E489" s="216" t="s">
        <v>432</v>
      </c>
      <c r="F489" s="217" t="s">
        <v>433</v>
      </c>
      <c r="G489" s="218" t="s">
        <v>181</v>
      </c>
      <c r="H489" s="219">
        <v>7.5</v>
      </c>
      <c r="I489" s="220"/>
      <c r="J489" s="221">
        <f>ROUND(I489*H489,2)</f>
        <v>0</v>
      </c>
      <c r="K489" s="217" t="s">
        <v>142</v>
      </c>
      <c r="L489" s="47"/>
      <c r="M489" s="222" t="s">
        <v>19</v>
      </c>
      <c r="N489" s="223" t="s">
        <v>43</v>
      </c>
      <c r="O489" s="87"/>
      <c r="P489" s="224">
        <f>O489*H489</f>
        <v>0</v>
      </c>
      <c r="Q489" s="224">
        <v>0</v>
      </c>
      <c r="R489" s="224">
        <f>Q489*H489</f>
        <v>0</v>
      </c>
      <c r="S489" s="224">
        <v>0.0040000000000000001</v>
      </c>
      <c r="T489" s="225">
        <f>S489*H489</f>
        <v>0.029999999999999999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26" t="s">
        <v>259</v>
      </c>
      <c r="AT489" s="226" t="s">
        <v>138</v>
      </c>
      <c r="AU489" s="226" t="s">
        <v>80</v>
      </c>
      <c r="AY489" s="20" t="s">
        <v>136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20" t="s">
        <v>76</v>
      </c>
      <c r="BK489" s="227">
        <f>ROUND(I489*H489,2)</f>
        <v>0</v>
      </c>
      <c r="BL489" s="20" t="s">
        <v>259</v>
      </c>
      <c r="BM489" s="226" t="s">
        <v>434</v>
      </c>
    </row>
    <row r="490" s="2" customFormat="1">
      <c r="A490" s="41"/>
      <c r="B490" s="42"/>
      <c r="C490" s="43"/>
      <c r="D490" s="228" t="s">
        <v>145</v>
      </c>
      <c r="E490" s="43"/>
      <c r="F490" s="229" t="s">
        <v>435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145</v>
      </c>
      <c r="AU490" s="20" t="s">
        <v>80</v>
      </c>
    </row>
    <row r="491" s="13" customFormat="1">
      <c r="A491" s="13"/>
      <c r="B491" s="233"/>
      <c r="C491" s="234"/>
      <c r="D491" s="235" t="s">
        <v>147</v>
      </c>
      <c r="E491" s="236" t="s">
        <v>19</v>
      </c>
      <c r="F491" s="237" t="s">
        <v>148</v>
      </c>
      <c r="G491" s="234"/>
      <c r="H491" s="236" t="s">
        <v>19</v>
      </c>
      <c r="I491" s="238"/>
      <c r="J491" s="234"/>
      <c r="K491" s="234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147</v>
      </c>
      <c r="AU491" s="243" t="s">
        <v>80</v>
      </c>
      <c r="AV491" s="13" t="s">
        <v>76</v>
      </c>
      <c r="AW491" s="13" t="s">
        <v>33</v>
      </c>
      <c r="AX491" s="13" t="s">
        <v>72</v>
      </c>
      <c r="AY491" s="243" t="s">
        <v>136</v>
      </c>
    </row>
    <row r="492" s="13" customFormat="1">
      <c r="A492" s="13"/>
      <c r="B492" s="233"/>
      <c r="C492" s="234"/>
      <c r="D492" s="235" t="s">
        <v>147</v>
      </c>
      <c r="E492" s="236" t="s">
        <v>19</v>
      </c>
      <c r="F492" s="237" t="s">
        <v>149</v>
      </c>
      <c r="G492" s="234"/>
      <c r="H492" s="236" t="s">
        <v>19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147</v>
      </c>
      <c r="AU492" s="243" t="s">
        <v>80</v>
      </c>
      <c r="AV492" s="13" t="s">
        <v>76</v>
      </c>
      <c r="AW492" s="13" t="s">
        <v>33</v>
      </c>
      <c r="AX492" s="13" t="s">
        <v>72</v>
      </c>
      <c r="AY492" s="243" t="s">
        <v>136</v>
      </c>
    </row>
    <row r="493" s="13" customFormat="1">
      <c r="A493" s="13"/>
      <c r="B493" s="233"/>
      <c r="C493" s="234"/>
      <c r="D493" s="235" t="s">
        <v>147</v>
      </c>
      <c r="E493" s="236" t="s">
        <v>19</v>
      </c>
      <c r="F493" s="237" t="s">
        <v>150</v>
      </c>
      <c r="G493" s="234"/>
      <c r="H493" s="236" t="s">
        <v>19</v>
      </c>
      <c r="I493" s="238"/>
      <c r="J493" s="234"/>
      <c r="K493" s="234"/>
      <c r="L493" s="239"/>
      <c r="M493" s="240"/>
      <c r="N493" s="241"/>
      <c r="O493" s="241"/>
      <c r="P493" s="241"/>
      <c r="Q493" s="241"/>
      <c r="R493" s="241"/>
      <c r="S493" s="241"/>
      <c r="T493" s="24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3" t="s">
        <v>147</v>
      </c>
      <c r="AU493" s="243" t="s">
        <v>80</v>
      </c>
      <c r="AV493" s="13" t="s">
        <v>76</v>
      </c>
      <c r="AW493" s="13" t="s">
        <v>33</v>
      </c>
      <c r="AX493" s="13" t="s">
        <v>72</v>
      </c>
      <c r="AY493" s="243" t="s">
        <v>136</v>
      </c>
    </row>
    <row r="494" s="14" customFormat="1">
      <c r="A494" s="14"/>
      <c r="B494" s="244"/>
      <c r="C494" s="245"/>
      <c r="D494" s="235" t="s">
        <v>147</v>
      </c>
      <c r="E494" s="246" t="s">
        <v>19</v>
      </c>
      <c r="F494" s="247" t="s">
        <v>363</v>
      </c>
      <c r="G494" s="245"/>
      <c r="H494" s="248">
        <v>7.5</v>
      </c>
      <c r="I494" s="249"/>
      <c r="J494" s="245"/>
      <c r="K494" s="245"/>
      <c r="L494" s="250"/>
      <c r="M494" s="251"/>
      <c r="N494" s="252"/>
      <c r="O494" s="252"/>
      <c r="P494" s="252"/>
      <c r="Q494" s="252"/>
      <c r="R494" s="252"/>
      <c r="S494" s="252"/>
      <c r="T494" s="25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4" t="s">
        <v>147</v>
      </c>
      <c r="AU494" s="254" t="s">
        <v>80</v>
      </c>
      <c r="AV494" s="14" t="s">
        <v>80</v>
      </c>
      <c r="AW494" s="14" t="s">
        <v>33</v>
      </c>
      <c r="AX494" s="14" t="s">
        <v>76</v>
      </c>
      <c r="AY494" s="254" t="s">
        <v>136</v>
      </c>
    </row>
    <row r="495" s="2" customFormat="1" ht="21.75" customHeight="1">
      <c r="A495" s="41"/>
      <c r="B495" s="42"/>
      <c r="C495" s="215" t="s">
        <v>436</v>
      </c>
      <c r="D495" s="215" t="s">
        <v>138</v>
      </c>
      <c r="E495" s="216" t="s">
        <v>437</v>
      </c>
      <c r="F495" s="217" t="s">
        <v>438</v>
      </c>
      <c r="G495" s="218" t="s">
        <v>181</v>
      </c>
      <c r="H495" s="219">
        <v>41.588000000000001</v>
      </c>
      <c r="I495" s="220"/>
      <c r="J495" s="221">
        <f>ROUND(I495*H495,2)</f>
        <v>0</v>
      </c>
      <c r="K495" s="217" t="s">
        <v>142</v>
      </c>
      <c r="L495" s="47"/>
      <c r="M495" s="222" t="s">
        <v>19</v>
      </c>
      <c r="N495" s="223" t="s">
        <v>43</v>
      </c>
      <c r="O495" s="87"/>
      <c r="P495" s="224">
        <f>O495*H495</f>
        <v>0</v>
      </c>
      <c r="Q495" s="224">
        <v>0.0047274999999999999</v>
      </c>
      <c r="R495" s="224">
        <f>Q495*H495</f>
        <v>0.19660727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259</v>
      </c>
      <c r="AT495" s="226" t="s">
        <v>138</v>
      </c>
      <c r="AU495" s="226" t="s">
        <v>80</v>
      </c>
      <c r="AY495" s="20" t="s">
        <v>136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76</v>
      </c>
      <c r="BK495" s="227">
        <f>ROUND(I495*H495,2)</f>
        <v>0</v>
      </c>
      <c r="BL495" s="20" t="s">
        <v>259</v>
      </c>
      <c r="BM495" s="226" t="s">
        <v>439</v>
      </c>
    </row>
    <row r="496" s="2" customFormat="1">
      <c r="A496" s="41"/>
      <c r="B496" s="42"/>
      <c r="C496" s="43"/>
      <c r="D496" s="228" t="s">
        <v>145</v>
      </c>
      <c r="E496" s="43"/>
      <c r="F496" s="229" t="s">
        <v>440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145</v>
      </c>
      <c r="AU496" s="20" t="s">
        <v>80</v>
      </c>
    </row>
    <row r="497" s="13" customFormat="1">
      <c r="A497" s="13"/>
      <c r="B497" s="233"/>
      <c r="C497" s="234"/>
      <c r="D497" s="235" t="s">
        <v>147</v>
      </c>
      <c r="E497" s="236" t="s">
        <v>19</v>
      </c>
      <c r="F497" s="237" t="s">
        <v>163</v>
      </c>
      <c r="G497" s="234"/>
      <c r="H497" s="236" t="s">
        <v>19</v>
      </c>
      <c r="I497" s="238"/>
      <c r="J497" s="234"/>
      <c r="K497" s="234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147</v>
      </c>
      <c r="AU497" s="243" t="s">
        <v>80</v>
      </c>
      <c r="AV497" s="13" t="s">
        <v>76</v>
      </c>
      <c r="AW497" s="13" t="s">
        <v>33</v>
      </c>
      <c r="AX497" s="13" t="s">
        <v>72</v>
      </c>
      <c r="AY497" s="243" t="s">
        <v>136</v>
      </c>
    </row>
    <row r="498" s="13" customFormat="1">
      <c r="A498" s="13"/>
      <c r="B498" s="233"/>
      <c r="C498" s="234"/>
      <c r="D498" s="235" t="s">
        <v>147</v>
      </c>
      <c r="E498" s="236" t="s">
        <v>19</v>
      </c>
      <c r="F498" s="237" t="s">
        <v>441</v>
      </c>
      <c r="G498" s="234"/>
      <c r="H498" s="236" t="s">
        <v>19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147</v>
      </c>
      <c r="AU498" s="243" t="s">
        <v>80</v>
      </c>
      <c r="AV498" s="13" t="s">
        <v>76</v>
      </c>
      <c r="AW498" s="13" t="s">
        <v>33</v>
      </c>
      <c r="AX498" s="13" t="s">
        <v>72</v>
      </c>
      <c r="AY498" s="243" t="s">
        <v>136</v>
      </c>
    </row>
    <row r="499" s="13" customFormat="1">
      <c r="A499" s="13"/>
      <c r="B499" s="233"/>
      <c r="C499" s="234"/>
      <c r="D499" s="235" t="s">
        <v>147</v>
      </c>
      <c r="E499" s="236" t="s">
        <v>19</v>
      </c>
      <c r="F499" s="237" t="s">
        <v>149</v>
      </c>
      <c r="G499" s="234"/>
      <c r="H499" s="236" t="s">
        <v>19</v>
      </c>
      <c r="I499" s="238"/>
      <c r="J499" s="234"/>
      <c r="K499" s="234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147</v>
      </c>
      <c r="AU499" s="243" t="s">
        <v>80</v>
      </c>
      <c r="AV499" s="13" t="s">
        <v>76</v>
      </c>
      <c r="AW499" s="13" t="s">
        <v>33</v>
      </c>
      <c r="AX499" s="13" t="s">
        <v>72</v>
      </c>
      <c r="AY499" s="243" t="s">
        <v>136</v>
      </c>
    </row>
    <row r="500" s="13" customFormat="1">
      <c r="A500" s="13"/>
      <c r="B500" s="233"/>
      <c r="C500" s="234"/>
      <c r="D500" s="235" t="s">
        <v>147</v>
      </c>
      <c r="E500" s="236" t="s">
        <v>19</v>
      </c>
      <c r="F500" s="237" t="s">
        <v>150</v>
      </c>
      <c r="G500" s="234"/>
      <c r="H500" s="236" t="s">
        <v>19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147</v>
      </c>
      <c r="AU500" s="243" t="s">
        <v>80</v>
      </c>
      <c r="AV500" s="13" t="s">
        <v>76</v>
      </c>
      <c r="AW500" s="13" t="s">
        <v>33</v>
      </c>
      <c r="AX500" s="13" t="s">
        <v>72</v>
      </c>
      <c r="AY500" s="243" t="s">
        <v>136</v>
      </c>
    </row>
    <row r="501" s="14" customFormat="1">
      <c r="A501" s="14"/>
      <c r="B501" s="244"/>
      <c r="C501" s="245"/>
      <c r="D501" s="235" t="s">
        <v>147</v>
      </c>
      <c r="E501" s="246" t="s">
        <v>19</v>
      </c>
      <c r="F501" s="247" t="s">
        <v>442</v>
      </c>
      <c r="G501" s="245"/>
      <c r="H501" s="248">
        <v>14.587999999999999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147</v>
      </c>
      <c r="AU501" s="254" t="s">
        <v>80</v>
      </c>
      <c r="AV501" s="14" t="s">
        <v>80</v>
      </c>
      <c r="AW501" s="14" t="s">
        <v>33</v>
      </c>
      <c r="AX501" s="14" t="s">
        <v>72</v>
      </c>
      <c r="AY501" s="254" t="s">
        <v>136</v>
      </c>
    </row>
    <row r="502" s="13" customFormat="1">
      <c r="A502" s="13"/>
      <c r="B502" s="233"/>
      <c r="C502" s="234"/>
      <c r="D502" s="235" t="s">
        <v>147</v>
      </c>
      <c r="E502" s="236" t="s">
        <v>19</v>
      </c>
      <c r="F502" s="237" t="s">
        <v>165</v>
      </c>
      <c r="G502" s="234"/>
      <c r="H502" s="236" t="s">
        <v>19</v>
      </c>
      <c r="I502" s="238"/>
      <c r="J502" s="234"/>
      <c r="K502" s="234"/>
      <c r="L502" s="239"/>
      <c r="M502" s="240"/>
      <c r="N502" s="241"/>
      <c r="O502" s="241"/>
      <c r="P502" s="241"/>
      <c r="Q502" s="241"/>
      <c r="R502" s="241"/>
      <c r="S502" s="241"/>
      <c r="T502" s="24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3" t="s">
        <v>147</v>
      </c>
      <c r="AU502" s="243" t="s">
        <v>80</v>
      </c>
      <c r="AV502" s="13" t="s">
        <v>76</v>
      </c>
      <c r="AW502" s="13" t="s">
        <v>33</v>
      </c>
      <c r="AX502" s="13" t="s">
        <v>72</v>
      </c>
      <c r="AY502" s="243" t="s">
        <v>136</v>
      </c>
    </row>
    <row r="503" s="14" customFormat="1">
      <c r="A503" s="14"/>
      <c r="B503" s="244"/>
      <c r="C503" s="245"/>
      <c r="D503" s="235" t="s">
        <v>147</v>
      </c>
      <c r="E503" s="246" t="s">
        <v>19</v>
      </c>
      <c r="F503" s="247" t="s">
        <v>443</v>
      </c>
      <c r="G503" s="245"/>
      <c r="H503" s="248">
        <v>27</v>
      </c>
      <c r="I503" s="249"/>
      <c r="J503" s="245"/>
      <c r="K503" s="245"/>
      <c r="L503" s="250"/>
      <c r="M503" s="251"/>
      <c r="N503" s="252"/>
      <c r="O503" s="252"/>
      <c r="P503" s="252"/>
      <c r="Q503" s="252"/>
      <c r="R503" s="252"/>
      <c r="S503" s="252"/>
      <c r="T503" s="25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4" t="s">
        <v>147</v>
      </c>
      <c r="AU503" s="254" t="s">
        <v>80</v>
      </c>
      <c r="AV503" s="14" t="s">
        <v>80</v>
      </c>
      <c r="AW503" s="14" t="s">
        <v>33</v>
      </c>
      <c r="AX503" s="14" t="s">
        <v>72</v>
      </c>
      <c r="AY503" s="254" t="s">
        <v>136</v>
      </c>
    </row>
    <row r="504" s="16" customFormat="1">
      <c r="A504" s="16"/>
      <c r="B504" s="266"/>
      <c r="C504" s="267"/>
      <c r="D504" s="235" t="s">
        <v>147</v>
      </c>
      <c r="E504" s="268" t="s">
        <v>19</v>
      </c>
      <c r="F504" s="269" t="s">
        <v>167</v>
      </c>
      <c r="G504" s="267"/>
      <c r="H504" s="270">
        <v>41.588000000000001</v>
      </c>
      <c r="I504" s="271"/>
      <c r="J504" s="267"/>
      <c r="K504" s="267"/>
      <c r="L504" s="272"/>
      <c r="M504" s="273"/>
      <c r="N504" s="274"/>
      <c r="O504" s="274"/>
      <c r="P504" s="274"/>
      <c r="Q504" s="274"/>
      <c r="R504" s="274"/>
      <c r="S504" s="274"/>
      <c r="T504" s="275"/>
      <c r="U504" s="16"/>
      <c r="V504" s="16"/>
      <c r="W504" s="16"/>
      <c r="X504" s="16"/>
      <c r="Y504" s="16"/>
      <c r="Z504" s="16"/>
      <c r="AA504" s="16"/>
      <c r="AB504" s="16"/>
      <c r="AC504" s="16"/>
      <c r="AD504" s="16"/>
      <c r="AE504" s="16"/>
      <c r="AT504" s="276" t="s">
        <v>147</v>
      </c>
      <c r="AU504" s="276" t="s">
        <v>80</v>
      </c>
      <c r="AV504" s="16" t="s">
        <v>143</v>
      </c>
      <c r="AW504" s="16" t="s">
        <v>33</v>
      </c>
      <c r="AX504" s="16" t="s">
        <v>76</v>
      </c>
      <c r="AY504" s="276" t="s">
        <v>136</v>
      </c>
    </row>
    <row r="505" s="2" customFormat="1" ht="21.75" customHeight="1">
      <c r="A505" s="41"/>
      <c r="B505" s="42"/>
      <c r="C505" s="215" t="s">
        <v>444</v>
      </c>
      <c r="D505" s="215" t="s">
        <v>138</v>
      </c>
      <c r="E505" s="216" t="s">
        <v>445</v>
      </c>
      <c r="F505" s="217" t="s">
        <v>446</v>
      </c>
      <c r="G505" s="218" t="s">
        <v>181</v>
      </c>
      <c r="H505" s="219">
        <v>10.6</v>
      </c>
      <c r="I505" s="220"/>
      <c r="J505" s="221">
        <f>ROUND(I505*H505,2)</f>
        <v>0</v>
      </c>
      <c r="K505" s="217" t="s">
        <v>142</v>
      </c>
      <c r="L505" s="47"/>
      <c r="M505" s="222" t="s">
        <v>19</v>
      </c>
      <c r="N505" s="223" t="s">
        <v>43</v>
      </c>
      <c r="O505" s="87"/>
      <c r="P505" s="224">
        <f>O505*H505</f>
        <v>0</v>
      </c>
      <c r="Q505" s="224">
        <v>0.0047274999999999999</v>
      </c>
      <c r="R505" s="224">
        <f>Q505*H505</f>
        <v>0.050111499999999996</v>
      </c>
      <c r="S505" s="224">
        <v>0</v>
      </c>
      <c r="T505" s="225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26" t="s">
        <v>259</v>
      </c>
      <c r="AT505" s="226" t="s">
        <v>138</v>
      </c>
      <c r="AU505" s="226" t="s">
        <v>80</v>
      </c>
      <c r="AY505" s="20" t="s">
        <v>136</v>
      </c>
      <c r="BE505" s="227">
        <f>IF(N505="základní",J505,0)</f>
        <v>0</v>
      </c>
      <c r="BF505" s="227">
        <f>IF(N505="snížená",J505,0)</f>
        <v>0</v>
      </c>
      <c r="BG505" s="227">
        <f>IF(N505="zákl. přenesená",J505,0)</f>
        <v>0</v>
      </c>
      <c r="BH505" s="227">
        <f>IF(N505="sníž. přenesená",J505,0)</f>
        <v>0</v>
      </c>
      <c r="BI505" s="227">
        <f>IF(N505="nulová",J505,0)</f>
        <v>0</v>
      </c>
      <c r="BJ505" s="20" t="s">
        <v>76</v>
      </c>
      <c r="BK505" s="227">
        <f>ROUND(I505*H505,2)</f>
        <v>0</v>
      </c>
      <c r="BL505" s="20" t="s">
        <v>259</v>
      </c>
      <c r="BM505" s="226" t="s">
        <v>447</v>
      </c>
    </row>
    <row r="506" s="2" customFormat="1">
      <c r="A506" s="41"/>
      <c r="B506" s="42"/>
      <c r="C506" s="43"/>
      <c r="D506" s="228" t="s">
        <v>145</v>
      </c>
      <c r="E506" s="43"/>
      <c r="F506" s="229" t="s">
        <v>448</v>
      </c>
      <c r="G506" s="43"/>
      <c r="H506" s="43"/>
      <c r="I506" s="230"/>
      <c r="J506" s="43"/>
      <c r="K506" s="43"/>
      <c r="L506" s="47"/>
      <c r="M506" s="231"/>
      <c r="N506" s="232"/>
      <c r="O506" s="87"/>
      <c r="P506" s="87"/>
      <c r="Q506" s="87"/>
      <c r="R506" s="87"/>
      <c r="S506" s="87"/>
      <c r="T506" s="88"/>
      <c r="U506" s="41"/>
      <c r="V506" s="41"/>
      <c r="W506" s="41"/>
      <c r="X506" s="41"/>
      <c r="Y506" s="41"/>
      <c r="Z506" s="41"/>
      <c r="AA506" s="41"/>
      <c r="AB506" s="41"/>
      <c r="AC506" s="41"/>
      <c r="AD506" s="41"/>
      <c r="AE506" s="41"/>
      <c r="AT506" s="20" t="s">
        <v>145</v>
      </c>
      <c r="AU506" s="20" t="s">
        <v>80</v>
      </c>
    </row>
    <row r="507" s="13" customFormat="1">
      <c r="A507" s="13"/>
      <c r="B507" s="233"/>
      <c r="C507" s="234"/>
      <c r="D507" s="235" t="s">
        <v>147</v>
      </c>
      <c r="E507" s="236" t="s">
        <v>19</v>
      </c>
      <c r="F507" s="237" t="s">
        <v>163</v>
      </c>
      <c r="G507" s="234"/>
      <c r="H507" s="236" t="s">
        <v>19</v>
      </c>
      <c r="I507" s="238"/>
      <c r="J507" s="234"/>
      <c r="K507" s="234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147</v>
      </c>
      <c r="AU507" s="243" t="s">
        <v>80</v>
      </c>
      <c r="AV507" s="13" t="s">
        <v>76</v>
      </c>
      <c r="AW507" s="13" t="s">
        <v>33</v>
      </c>
      <c r="AX507" s="13" t="s">
        <v>72</v>
      </c>
      <c r="AY507" s="243" t="s">
        <v>136</v>
      </c>
    </row>
    <row r="508" s="13" customFormat="1">
      <c r="A508" s="13"/>
      <c r="B508" s="233"/>
      <c r="C508" s="234"/>
      <c r="D508" s="235" t="s">
        <v>147</v>
      </c>
      <c r="E508" s="236" t="s">
        <v>19</v>
      </c>
      <c r="F508" s="237" t="s">
        <v>149</v>
      </c>
      <c r="G508" s="234"/>
      <c r="H508" s="236" t="s">
        <v>19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147</v>
      </c>
      <c r="AU508" s="243" t="s">
        <v>80</v>
      </c>
      <c r="AV508" s="13" t="s">
        <v>76</v>
      </c>
      <c r="AW508" s="13" t="s">
        <v>33</v>
      </c>
      <c r="AX508" s="13" t="s">
        <v>72</v>
      </c>
      <c r="AY508" s="243" t="s">
        <v>136</v>
      </c>
    </row>
    <row r="509" s="13" customFormat="1">
      <c r="A509" s="13"/>
      <c r="B509" s="233"/>
      <c r="C509" s="234"/>
      <c r="D509" s="235" t="s">
        <v>147</v>
      </c>
      <c r="E509" s="236" t="s">
        <v>19</v>
      </c>
      <c r="F509" s="237" t="s">
        <v>150</v>
      </c>
      <c r="G509" s="234"/>
      <c r="H509" s="236" t="s">
        <v>19</v>
      </c>
      <c r="I509" s="238"/>
      <c r="J509" s="234"/>
      <c r="K509" s="234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147</v>
      </c>
      <c r="AU509" s="243" t="s">
        <v>80</v>
      </c>
      <c r="AV509" s="13" t="s">
        <v>76</v>
      </c>
      <c r="AW509" s="13" t="s">
        <v>33</v>
      </c>
      <c r="AX509" s="13" t="s">
        <v>72</v>
      </c>
      <c r="AY509" s="243" t="s">
        <v>136</v>
      </c>
    </row>
    <row r="510" s="14" customFormat="1">
      <c r="A510" s="14"/>
      <c r="B510" s="244"/>
      <c r="C510" s="245"/>
      <c r="D510" s="235" t="s">
        <v>147</v>
      </c>
      <c r="E510" s="246" t="s">
        <v>19</v>
      </c>
      <c r="F510" s="247" t="s">
        <v>449</v>
      </c>
      <c r="G510" s="245"/>
      <c r="H510" s="248">
        <v>5.2999999999999998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4" t="s">
        <v>147</v>
      </c>
      <c r="AU510" s="254" t="s">
        <v>80</v>
      </c>
      <c r="AV510" s="14" t="s">
        <v>80</v>
      </c>
      <c r="AW510" s="14" t="s">
        <v>33</v>
      </c>
      <c r="AX510" s="14" t="s">
        <v>72</v>
      </c>
      <c r="AY510" s="254" t="s">
        <v>136</v>
      </c>
    </row>
    <row r="511" s="13" customFormat="1">
      <c r="A511" s="13"/>
      <c r="B511" s="233"/>
      <c r="C511" s="234"/>
      <c r="D511" s="235" t="s">
        <v>147</v>
      </c>
      <c r="E511" s="236" t="s">
        <v>19</v>
      </c>
      <c r="F511" s="237" t="s">
        <v>165</v>
      </c>
      <c r="G511" s="234"/>
      <c r="H511" s="236" t="s">
        <v>19</v>
      </c>
      <c r="I511" s="238"/>
      <c r="J511" s="234"/>
      <c r="K511" s="234"/>
      <c r="L511" s="239"/>
      <c r="M511" s="240"/>
      <c r="N511" s="241"/>
      <c r="O511" s="241"/>
      <c r="P511" s="241"/>
      <c r="Q511" s="241"/>
      <c r="R511" s="241"/>
      <c r="S511" s="241"/>
      <c r="T511" s="24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3" t="s">
        <v>147</v>
      </c>
      <c r="AU511" s="243" t="s">
        <v>80</v>
      </c>
      <c r="AV511" s="13" t="s">
        <v>76</v>
      </c>
      <c r="AW511" s="13" t="s">
        <v>33</v>
      </c>
      <c r="AX511" s="13" t="s">
        <v>72</v>
      </c>
      <c r="AY511" s="243" t="s">
        <v>136</v>
      </c>
    </row>
    <row r="512" s="14" customFormat="1">
      <c r="A512" s="14"/>
      <c r="B512" s="244"/>
      <c r="C512" s="245"/>
      <c r="D512" s="235" t="s">
        <v>147</v>
      </c>
      <c r="E512" s="246" t="s">
        <v>19</v>
      </c>
      <c r="F512" s="247" t="s">
        <v>449</v>
      </c>
      <c r="G512" s="245"/>
      <c r="H512" s="248">
        <v>5.2999999999999998</v>
      </c>
      <c r="I512" s="249"/>
      <c r="J512" s="245"/>
      <c r="K512" s="245"/>
      <c r="L512" s="250"/>
      <c r="M512" s="251"/>
      <c r="N512" s="252"/>
      <c r="O512" s="252"/>
      <c r="P512" s="252"/>
      <c r="Q512" s="252"/>
      <c r="R512" s="252"/>
      <c r="S512" s="252"/>
      <c r="T512" s="25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4" t="s">
        <v>147</v>
      </c>
      <c r="AU512" s="254" t="s">
        <v>80</v>
      </c>
      <c r="AV512" s="14" t="s">
        <v>80</v>
      </c>
      <c r="AW512" s="14" t="s">
        <v>33</v>
      </c>
      <c r="AX512" s="14" t="s">
        <v>72</v>
      </c>
      <c r="AY512" s="254" t="s">
        <v>136</v>
      </c>
    </row>
    <row r="513" s="16" customFormat="1">
      <c r="A513" s="16"/>
      <c r="B513" s="266"/>
      <c r="C513" s="267"/>
      <c r="D513" s="235" t="s">
        <v>147</v>
      </c>
      <c r="E513" s="268" t="s">
        <v>19</v>
      </c>
      <c r="F513" s="269" t="s">
        <v>167</v>
      </c>
      <c r="G513" s="267"/>
      <c r="H513" s="270">
        <v>10.6</v>
      </c>
      <c r="I513" s="271"/>
      <c r="J513" s="267"/>
      <c r="K513" s="267"/>
      <c r="L513" s="272"/>
      <c r="M513" s="273"/>
      <c r="N513" s="274"/>
      <c r="O513" s="274"/>
      <c r="P513" s="274"/>
      <c r="Q513" s="274"/>
      <c r="R513" s="274"/>
      <c r="S513" s="274"/>
      <c r="T513" s="275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76" t="s">
        <v>147</v>
      </c>
      <c r="AU513" s="276" t="s">
        <v>80</v>
      </c>
      <c r="AV513" s="16" t="s">
        <v>143</v>
      </c>
      <c r="AW513" s="16" t="s">
        <v>33</v>
      </c>
      <c r="AX513" s="16" t="s">
        <v>76</v>
      </c>
      <c r="AY513" s="276" t="s">
        <v>136</v>
      </c>
    </row>
    <row r="514" s="2" customFormat="1" ht="33" customHeight="1">
      <c r="A514" s="41"/>
      <c r="B514" s="42"/>
      <c r="C514" s="215" t="s">
        <v>450</v>
      </c>
      <c r="D514" s="215" t="s">
        <v>138</v>
      </c>
      <c r="E514" s="216" t="s">
        <v>451</v>
      </c>
      <c r="F514" s="217" t="s">
        <v>452</v>
      </c>
      <c r="G514" s="218" t="s">
        <v>280</v>
      </c>
      <c r="H514" s="219">
        <v>0.247</v>
      </c>
      <c r="I514" s="220"/>
      <c r="J514" s="221">
        <f>ROUND(I514*H514,2)</f>
        <v>0</v>
      </c>
      <c r="K514" s="217" t="s">
        <v>142</v>
      </c>
      <c r="L514" s="47"/>
      <c r="M514" s="222" t="s">
        <v>19</v>
      </c>
      <c r="N514" s="223" t="s">
        <v>43</v>
      </c>
      <c r="O514" s="87"/>
      <c r="P514" s="224">
        <f>O514*H514</f>
        <v>0</v>
      </c>
      <c r="Q514" s="224">
        <v>0</v>
      </c>
      <c r="R514" s="224">
        <f>Q514*H514</f>
        <v>0</v>
      </c>
      <c r="S514" s="224">
        <v>0</v>
      </c>
      <c r="T514" s="225">
        <f>S514*H514</f>
        <v>0</v>
      </c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R514" s="226" t="s">
        <v>259</v>
      </c>
      <c r="AT514" s="226" t="s">
        <v>138</v>
      </c>
      <c r="AU514" s="226" t="s">
        <v>80</v>
      </c>
      <c r="AY514" s="20" t="s">
        <v>136</v>
      </c>
      <c r="BE514" s="227">
        <f>IF(N514="základní",J514,0)</f>
        <v>0</v>
      </c>
      <c r="BF514" s="227">
        <f>IF(N514="snížená",J514,0)</f>
        <v>0</v>
      </c>
      <c r="BG514" s="227">
        <f>IF(N514="zákl. přenesená",J514,0)</f>
        <v>0</v>
      </c>
      <c r="BH514" s="227">
        <f>IF(N514="sníž. přenesená",J514,0)</f>
        <v>0</v>
      </c>
      <c r="BI514" s="227">
        <f>IF(N514="nulová",J514,0)</f>
        <v>0</v>
      </c>
      <c r="BJ514" s="20" t="s">
        <v>76</v>
      </c>
      <c r="BK514" s="227">
        <f>ROUND(I514*H514,2)</f>
        <v>0</v>
      </c>
      <c r="BL514" s="20" t="s">
        <v>259</v>
      </c>
      <c r="BM514" s="226" t="s">
        <v>453</v>
      </c>
    </row>
    <row r="515" s="2" customFormat="1">
      <c r="A515" s="41"/>
      <c r="B515" s="42"/>
      <c r="C515" s="43"/>
      <c r="D515" s="228" t="s">
        <v>145</v>
      </c>
      <c r="E515" s="43"/>
      <c r="F515" s="229" t="s">
        <v>454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145</v>
      </c>
      <c r="AU515" s="20" t="s">
        <v>80</v>
      </c>
    </row>
    <row r="516" s="12" customFormat="1" ht="22.8" customHeight="1">
      <c r="A516" s="12"/>
      <c r="B516" s="199"/>
      <c r="C516" s="200"/>
      <c r="D516" s="201" t="s">
        <v>71</v>
      </c>
      <c r="E516" s="213" t="s">
        <v>455</v>
      </c>
      <c r="F516" s="213" t="s">
        <v>456</v>
      </c>
      <c r="G516" s="200"/>
      <c r="H516" s="200"/>
      <c r="I516" s="203"/>
      <c r="J516" s="214">
        <f>BK516</f>
        <v>0</v>
      </c>
      <c r="K516" s="200"/>
      <c r="L516" s="205"/>
      <c r="M516" s="206"/>
      <c r="N516" s="207"/>
      <c r="O516" s="207"/>
      <c r="P516" s="208">
        <f>SUM(P517:P532)</f>
        <v>0</v>
      </c>
      <c r="Q516" s="207"/>
      <c r="R516" s="208">
        <f>SUM(R517:R532)</f>
        <v>0.020726999999999999</v>
      </c>
      <c r="S516" s="207"/>
      <c r="T516" s="209">
        <f>SUM(T517:T532)</f>
        <v>0.035249999999999997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0" t="s">
        <v>80</v>
      </c>
      <c r="AT516" s="211" t="s">
        <v>71</v>
      </c>
      <c r="AU516" s="211" t="s">
        <v>76</v>
      </c>
      <c r="AY516" s="210" t="s">
        <v>136</v>
      </c>
      <c r="BK516" s="212">
        <f>SUM(BK517:BK532)</f>
        <v>0</v>
      </c>
    </row>
    <row r="517" s="2" customFormat="1" ht="24.15" customHeight="1">
      <c r="A517" s="41"/>
      <c r="B517" s="42"/>
      <c r="C517" s="215" t="s">
        <v>457</v>
      </c>
      <c r="D517" s="215" t="s">
        <v>138</v>
      </c>
      <c r="E517" s="216" t="s">
        <v>458</v>
      </c>
      <c r="F517" s="217" t="s">
        <v>459</v>
      </c>
      <c r="G517" s="218" t="s">
        <v>181</v>
      </c>
      <c r="H517" s="219">
        <v>14.1</v>
      </c>
      <c r="I517" s="220"/>
      <c r="J517" s="221">
        <f>ROUND(I517*H517,2)</f>
        <v>0</v>
      </c>
      <c r="K517" s="217" t="s">
        <v>142</v>
      </c>
      <c r="L517" s="47"/>
      <c r="M517" s="222" t="s">
        <v>19</v>
      </c>
      <c r="N517" s="223" t="s">
        <v>43</v>
      </c>
      <c r="O517" s="87"/>
      <c r="P517" s="224">
        <f>O517*H517</f>
        <v>0</v>
      </c>
      <c r="Q517" s="224">
        <v>0</v>
      </c>
      <c r="R517" s="224">
        <f>Q517*H517</f>
        <v>0</v>
      </c>
      <c r="S517" s="224">
        <v>0.0025000000000000001</v>
      </c>
      <c r="T517" s="225">
        <f>S517*H517</f>
        <v>0.035249999999999997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6" t="s">
        <v>259</v>
      </c>
      <c r="AT517" s="226" t="s">
        <v>138</v>
      </c>
      <c r="AU517" s="226" t="s">
        <v>80</v>
      </c>
      <c r="AY517" s="20" t="s">
        <v>136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20" t="s">
        <v>76</v>
      </c>
      <c r="BK517" s="227">
        <f>ROUND(I517*H517,2)</f>
        <v>0</v>
      </c>
      <c r="BL517" s="20" t="s">
        <v>259</v>
      </c>
      <c r="BM517" s="226" t="s">
        <v>460</v>
      </c>
    </row>
    <row r="518" s="2" customFormat="1">
      <c r="A518" s="41"/>
      <c r="B518" s="42"/>
      <c r="C518" s="43"/>
      <c r="D518" s="228" t="s">
        <v>145</v>
      </c>
      <c r="E518" s="43"/>
      <c r="F518" s="229" t="s">
        <v>461</v>
      </c>
      <c r="G518" s="43"/>
      <c r="H518" s="43"/>
      <c r="I518" s="230"/>
      <c r="J518" s="43"/>
      <c r="K518" s="43"/>
      <c r="L518" s="47"/>
      <c r="M518" s="231"/>
      <c r="N518" s="232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145</v>
      </c>
      <c r="AU518" s="20" t="s">
        <v>80</v>
      </c>
    </row>
    <row r="519" s="13" customFormat="1">
      <c r="A519" s="13"/>
      <c r="B519" s="233"/>
      <c r="C519" s="234"/>
      <c r="D519" s="235" t="s">
        <v>147</v>
      </c>
      <c r="E519" s="236" t="s">
        <v>19</v>
      </c>
      <c r="F519" s="237" t="s">
        <v>148</v>
      </c>
      <c r="G519" s="234"/>
      <c r="H519" s="236" t="s">
        <v>19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147</v>
      </c>
      <c r="AU519" s="243" t="s">
        <v>80</v>
      </c>
      <c r="AV519" s="13" t="s">
        <v>76</v>
      </c>
      <c r="AW519" s="13" t="s">
        <v>33</v>
      </c>
      <c r="AX519" s="13" t="s">
        <v>72</v>
      </c>
      <c r="AY519" s="243" t="s">
        <v>136</v>
      </c>
    </row>
    <row r="520" s="13" customFormat="1">
      <c r="A520" s="13"/>
      <c r="B520" s="233"/>
      <c r="C520" s="234"/>
      <c r="D520" s="235" t="s">
        <v>147</v>
      </c>
      <c r="E520" s="236" t="s">
        <v>19</v>
      </c>
      <c r="F520" s="237" t="s">
        <v>149</v>
      </c>
      <c r="G520" s="234"/>
      <c r="H520" s="236" t="s">
        <v>19</v>
      </c>
      <c r="I520" s="238"/>
      <c r="J520" s="234"/>
      <c r="K520" s="234"/>
      <c r="L520" s="239"/>
      <c r="M520" s="240"/>
      <c r="N520" s="241"/>
      <c r="O520" s="241"/>
      <c r="P520" s="241"/>
      <c r="Q520" s="241"/>
      <c r="R520" s="241"/>
      <c r="S520" s="241"/>
      <c r="T520" s="242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3" t="s">
        <v>147</v>
      </c>
      <c r="AU520" s="243" t="s">
        <v>80</v>
      </c>
      <c r="AV520" s="13" t="s">
        <v>76</v>
      </c>
      <c r="AW520" s="13" t="s">
        <v>33</v>
      </c>
      <c r="AX520" s="13" t="s">
        <v>72</v>
      </c>
      <c r="AY520" s="243" t="s">
        <v>136</v>
      </c>
    </row>
    <row r="521" s="13" customFormat="1">
      <c r="A521" s="13"/>
      <c r="B521" s="233"/>
      <c r="C521" s="234"/>
      <c r="D521" s="235" t="s">
        <v>147</v>
      </c>
      <c r="E521" s="236" t="s">
        <v>19</v>
      </c>
      <c r="F521" s="237" t="s">
        <v>150</v>
      </c>
      <c r="G521" s="234"/>
      <c r="H521" s="236" t="s">
        <v>19</v>
      </c>
      <c r="I521" s="238"/>
      <c r="J521" s="234"/>
      <c r="K521" s="234"/>
      <c r="L521" s="239"/>
      <c r="M521" s="240"/>
      <c r="N521" s="241"/>
      <c r="O521" s="241"/>
      <c r="P521" s="241"/>
      <c r="Q521" s="241"/>
      <c r="R521" s="241"/>
      <c r="S521" s="241"/>
      <c r="T521" s="24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3" t="s">
        <v>147</v>
      </c>
      <c r="AU521" s="243" t="s">
        <v>80</v>
      </c>
      <c r="AV521" s="13" t="s">
        <v>76</v>
      </c>
      <c r="AW521" s="13" t="s">
        <v>33</v>
      </c>
      <c r="AX521" s="13" t="s">
        <v>72</v>
      </c>
      <c r="AY521" s="243" t="s">
        <v>136</v>
      </c>
    </row>
    <row r="522" s="14" customFormat="1">
      <c r="A522" s="14"/>
      <c r="B522" s="244"/>
      <c r="C522" s="245"/>
      <c r="D522" s="235" t="s">
        <v>147</v>
      </c>
      <c r="E522" s="246" t="s">
        <v>19</v>
      </c>
      <c r="F522" s="247" t="s">
        <v>296</v>
      </c>
      <c r="G522" s="245"/>
      <c r="H522" s="248">
        <v>14.1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4" t="s">
        <v>147</v>
      </c>
      <c r="AU522" s="254" t="s">
        <v>80</v>
      </c>
      <c r="AV522" s="14" t="s">
        <v>80</v>
      </c>
      <c r="AW522" s="14" t="s">
        <v>33</v>
      </c>
      <c r="AX522" s="14" t="s">
        <v>76</v>
      </c>
      <c r="AY522" s="254" t="s">
        <v>136</v>
      </c>
    </row>
    <row r="523" s="2" customFormat="1" ht="24.15" customHeight="1">
      <c r="A523" s="41"/>
      <c r="B523" s="42"/>
      <c r="C523" s="215" t="s">
        <v>462</v>
      </c>
      <c r="D523" s="215" t="s">
        <v>138</v>
      </c>
      <c r="E523" s="216" t="s">
        <v>463</v>
      </c>
      <c r="F523" s="217" t="s">
        <v>464</v>
      </c>
      <c r="G523" s="218" t="s">
        <v>181</v>
      </c>
      <c r="H523" s="219">
        <v>14.1</v>
      </c>
      <c r="I523" s="220"/>
      <c r="J523" s="221">
        <f>ROUND(I523*H523,2)</f>
        <v>0</v>
      </c>
      <c r="K523" s="217" t="s">
        <v>142</v>
      </c>
      <c r="L523" s="47"/>
      <c r="M523" s="222" t="s">
        <v>19</v>
      </c>
      <c r="N523" s="223" t="s">
        <v>43</v>
      </c>
      <c r="O523" s="87"/>
      <c r="P523" s="224">
        <f>O523*H523</f>
        <v>0</v>
      </c>
      <c r="Q523" s="224">
        <v>0</v>
      </c>
      <c r="R523" s="224">
        <f>Q523*H523</f>
        <v>0</v>
      </c>
      <c r="S523" s="224">
        <v>0</v>
      </c>
      <c r="T523" s="225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26" t="s">
        <v>259</v>
      </c>
      <c r="AT523" s="226" t="s">
        <v>138</v>
      </c>
      <c r="AU523" s="226" t="s">
        <v>80</v>
      </c>
      <c r="AY523" s="20" t="s">
        <v>136</v>
      </c>
      <c r="BE523" s="227">
        <f>IF(N523="základní",J523,0)</f>
        <v>0</v>
      </c>
      <c r="BF523" s="227">
        <f>IF(N523="snížená",J523,0)</f>
        <v>0</v>
      </c>
      <c r="BG523" s="227">
        <f>IF(N523="zákl. přenesená",J523,0)</f>
        <v>0</v>
      </c>
      <c r="BH523" s="227">
        <f>IF(N523="sníž. přenesená",J523,0)</f>
        <v>0</v>
      </c>
      <c r="BI523" s="227">
        <f>IF(N523="nulová",J523,0)</f>
        <v>0</v>
      </c>
      <c r="BJ523" s="20" t="s">
        <v>76</v>
      </c>
      <c r="BK523" s="227">
        <f>ROUND(I523*H523,2)</f>
        <v>0</v>
      </c>
      <c r="BL523" s="20" t="s">
        <v>259</v>
      </c>
      <c r="BM523" s="226" t="s">
        <v>465</v>
      </c>
    </row>
    <row r="524" s="2" customFormat="1">
      <c r="A524" s="41"/>
      <c r="B524" s="42"/>
      <c r="C524" s="43"/>
      <c r="D524" s="228" t="s">
        <v>145</v>
      </c>
      <c r="E524" s="43"/>
      <c r="F524" s="229" t="s">
        <v>466</v>
      </c>
      <c r="G524" s="43"/>
      <c r="H524" s="43"/>
      <c r="I524" s="230"/>
      <c r="J524" s="43"/>
      <c r="K524" s="43"/>
      <c r="L524" s="47"/>
      <c r="M524" s="231"/>
      <c r="N524" s="232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145</v>
      </c>
      <c r="AU524" s="20" t="s">
        <v>80</v>
      </c>
    </row>
    <row r="525" s="13" customFormat="1">
      <c r="A525" s="13"/>
      <c r="B525" s="233"/>
      <c r="C525" s="234"/>
      <c r="D525" s="235" t="s">
        <v>147</v>
      </c>
      <c r="E525" s="236" t="s">
        <v>19</v>
      </c>
      <c r="F525" s="237" t="s">
        <v>163</v>
      </c>
      <c r="G525" s="234"/>
      <c r="H525" s="236" t="s">
        <v>19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147</v>
      </c>
      <c r="AU525" s="243" t="s">
        <v>80</v>
      </c>
      <c r="AV525" s="13" t="s">
        <v>76</v>
      </c>
      <c r="AW525" s="13" t="s">
        <v>33</v>
      </c>
      <c r="AX525" s="13" t="s">
        <v>72</v>
      </c>
      <c r="AY525" s="243" t="s">
        <v>136</v>
      </c>
    </row>
    <row r="526" s="13" customFormat="1">
      <c r="A526" s="13"/>
      <c r="B526" s="233"/>
      <c r="C526" s="234"/>
      <c r="D526" s="235" t="s">
        <v>147</v>
      </c>
      <c r="E526" s="236" t="s">
        <v>19</v>
      </c>
      <c r="F526" s="237" t="s">
        <v>149</v>
      </c>
      <c r="G526" s="234"/>
      <c r="H526" s="236" t="s">
        <v>19</v>
      </c>
      <c r="I526" s="238"/>
      <c r="J526" s="234"/>
      <c r="K526" s="234"/>
      <c r="L526" s="239"/>
      <c r="M526" s="240"/>
      <c r="N526" s="241"/>
      <c r="O526" s="241"/>
      <c r="P526" s="241"/>
      <c r="Q526" s="241"/>
      <c r="R526" s="241"/>
      <c r="S526" s="241"/>
      <c r="T526" s="242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3" t="s">
        <v>147</v>
      </c>
      <c r="AU526" s="243" t="s">
        <v>80</v>
      </c>
      <c r="AV526" s="13" t="s">
        <v>76</v>
      </c>
      <c r="AW526" s="13" t="s">
        <v>33</v>
      </c>
      <c r="AX526" s="13" t="s">
        <v>72</v>
      </c>
      <c r="AY526" s="243" t="s">
        <v>136</v>
      </c>
    </row>
    <row r="527" s="13" customFormat="1">
      <c r="A527" s="13"/>
      <c r="B527" s="233"/>
      <c r="C527" s="234"/>
      <c r="D527" s="235" t="s">
        <v>147</v>
      </c>
      <c r="E527" s="236" t="s">
        <v>19</v>
      </c>
      <c r="F527" s="237" t="s">
        <v>150</v>
      </c>
      <c r="G527" s="234"/>
      <c r="H527" s="236" t="s">
        <v>19</v>
      </c>
      <c r="I527" s="238"/>
      <c r="J527" s="234"/>
      <c r="K527" s="234"/>
      <c r="L527" s="239"/>
      <c r="M527" s="240"/>
      <c r="N527" s="241"/>
      <c r="O527" s="241"/>
      <c r="P527" s="241"/>
      <c r="Q527" s="241"/>
      <c r="R527" s="241"/>
      <c r="S527" s="241"/>
      <c r="T527" s="242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3" t="s">
        <v>147</v>
      </c>
      <c r="AU527" s="243" t="s">
        <v>80</v>
      </c>
      <c r="AV527" s="13" t="s">
        <v>76</v>
      </c>
      <c r="AW527" s="13" t="s">
        <v>33</v>
      </c>
      <c r="AX527" s="13" t="s">
        <v>72</v>
      </c>
      <c r="AY527" s="243" t="s">
        <v>136</v>
      </c>
    </row>
    <row r="528" s="14" customFormat="1">
      <c r="A528" s="14"/>
      <c r="B528" s="244"/>
      <c r="C528" s="245"/>
      <c r="D528" s="235" t="s">
        <v>147</v>
      </c>
      <c r="E528" s="246" t="s">
        <v>19</v>
      </c>
      <c r="F528" s="247" t="s">
        <v>296</v>
      </c>
      <c r="G528" s="245"/>
      <c r="H528" s="248">
        <v>14.1</v>
      </c>
      <c r="I528" s="249"/>
      <c r="J528" s="245"/>
      <c r="K528" s="245"/>
      <c r="L528" s="250"/>
      <c r="M528" s="251"/>
      <c r="N528" s="252"/>
      <c r="O528" s="252"/>
      <c r="P528" s="252"/>
      <c r="Q528" s="252"/>
      <c r="R528" s="252"/>
      <c r="S528" s="252"/>
      <c r="T528" s="253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4" t="s">
        <v>147</v>
      </c>
      <c r="AU528" s="254" t="s">
        <v>80</v>
      </c>
      <c r="AV528" s="14" t="s">
        <v>80</v>
      </c>
      <c r="AW528" s="14" t="s">
        <v>33</v>
      </c>
      <c r="AX528" s="14" t="s">
        <v>76</v>
      </c>
      <c r="AY528" s="254" t="s">
        <v>136</v>
      </c>
    </row>
    <row r="529" s="2" customFormat="1" ht="16.5" customHeight="1">
      <c r="A529" s="41"/>
      <c r="B529" s="42"/>
      <c r="C529" s="277" t="s">
        <v>467</v>
      </c>
      <c r="D529" s="277" t="s">
        <v>312</v>
      </c>
      <c r="E529" s="278" t="s">
        <v>468</v>
      </c>
      <c r="F529" s="279" t="s">
        <v>469</v>
      </c>
      <c r="G529" s="280" t="s">
        <v>181</v>
      </c>
      <c r="H529" s="281">
        <v>14.805</v>
      </c>
      <c r="I529" s="282"/>
      <c r="J529" s="283">
        <f>ROUND(I529*H529,2)</f>
        <v>0</v>
      </c>
      <c r="K529" s="279" t="s">
        <v>142</v>
      </c>
      <c r="L529" s="284"/>
      <c r="M529" s="285" t="s">
        <v>19</v>
      </c>
      <c r="N529" s="286" t="s">
        <v>43</v>
      </c>
      <c r="O529" s="87"/>
      <c r="P529" s="224">
        <f>O529*H529</f>
        <v>0</v>
      </c>
      <c r="Q529" s="224">
        <v>0.0014</v>
      </c>
      <c r="R529" s="224">
        <f>Q529*H529</f>
        <v>0.020726999999999999</v>
      </c>
      <c r="S529" s="224">
        <v>0</v>
      </c>
      <c r="T529" s="225">
        <f>S529*H529</f>
        <v>0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6" t="s">
        <v>364</v>
      </c>
      <c r="AT529" s="226" t="s">
        <v>312</v>
      </c>
      <c r="AU529" s="226" t="s">
        <v>80</v>
      </c>
      <c r="AY529" s="20" t="s">
        <v>136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20" t="s">
        <v>76</v>
      </c>
      <c r="BK529" s="227">
        <f>ROUND(I529*H529,2)</f>
        <v>0</v>
      </c>
      <c r="BL529" s="20" t="s">
        <v>259</v>
      </c>
      <c r="BM529" s="226" t="s">
        <v>470</v>
      </c>
    </row>
    <row r="530" s="14" customFormat="1">
      <c r="A530" s="14"/>
      <c r="B530" s="244"/>
      <c r="C530" s="245"/>
      <c r="D530" s="235" t="s">
        <v>147</v>
      </c>
      <c r="E530" s="245"/>
      <c r="F530" s="247" t="s">
        <v>471</v>
      </c>
      <c r="G530" s="245"/>
      <c r="H530" s="248">
        <v>14.805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147</v>
      </c>
      <c r="AU530" s="254" t="s">
        <v>80</v>
      </c>
      <c r="AV530" s="14" t="s">
        <v>80</v>
      </c>
      <c r="AW530" s="14" t="s">
        <v>4</v>
      </c>
      <c r="AX530" s="14" t="s">
        <v>76</v>
      </c>
      <c r="AY530" s="254" t="s">
        <v>136</v>
      </c>
    </row>
    <row r="531" s="2" customFormat="1" ht="33" customHeight="1">
      <c r="A531" s="41"/>
      <c r="B531" s="42"/>
      <c r="C531" s="215" t="s">
        <v>472</v>
      </c>
      <c r="D531" s="215" t="s">
        <v>138</v>
      </c>
      <c r="E531" s="216" t="s">
        <v>473</v>
      </c>
      <c r="F531" s="217" t="s">
        <v>474</v>
      </c>
      <c r="G531" s="218" t="s">
        <v>280</v>
      </c>
      <c r="H531" s="219">
        <v>0.021000000000000001</v>
      </c>
      <c r="I531" s="220"/>
      <c r="J531" s="221">
        <f>ROUND(I531*H531,2)</f>
        <v>0</v>
      </c>
      <c r="K531" s="217" t="s">
        <v>142</v>
      </c>
      <c r="L531" s="47"/>
      <c r="M531" s="222" t="s">
        <v>19</v>
      </c>
      <c r="N531" s="223" t="s">
        <v>43</v>
      </c>
      <c r="O531" s="87"/>
      <c r="P531" s="224">
        <f>O531*H531</f>
        <v>0</v>
      </c>
      <c r="Q531" s="224">
        <v>0</v>
      </c>
      <c r="R531" s="224">
        <f>Q531*H531</f>
        <v>0</v>
      </c>
      <c r="S531" s="224">
        <v>0</v>
      </c>
      <c r="T531" s="225">
        <f>S531*H531</f>
        <v>0</v>
      </c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R531" s="226" t="s">
        <v>259</v>
      </c>
      <c r="AT531" s="226" t="s">
        <v>138</v>
      </c>
      <c r="AU531" s="226" t="s">
        <v>80</v>
      </c>
      <c r="AY531" s="20" t="s">
        <v>136</v>
      </c>
      <c r="BE531" s="227">
        <f>IF(N531="základní",J531,0)</f>
        <v>0</v>
      </c>
      <c r="BF531" s="227">
        <f>IF(N531="snížená",J531,0)</f>
        <v>0</v>
      </c>
      <c r="BG531" s="227">
        <f>IF(N531="zákl. přenesená",J531,0)</f>
        <v>0</v>
      </c>
      <c r="BH531" s="227">
        <f>IF(N531="sníž. přenesená",J531,0)</f>
        <v>0</v>
      </c>
      <c r="BI531" s="227">
        <f>IF(N531="nulová",J531,0)</f>
        <v>0</v>
      </c>
      <c r="BJ531" s="20" t="s">
        <v>76</v>
      </c>
      <c r="BK531" s="227">
        <f>ROUND(I531*H531,2)</f>
        <v>0</v>
      </c>
      <c r="BL531" s="20" t="s">
        <v>259</v>
      </c>
      <c r="BM531" s="226" t="s">
        <v>475</v>
      </c>
    </row>
    <row r="532" s="2" customFormat="1">
      <c r="A532" s="41"/>
      <c r="B532" s="42"/>
      <c r="C532" s="43"/>
      <c r="D532" s="228" t="s">
        <v>145</v>
      </c>
      <c r="E532" s="43"/>
      <c r="F532" s="229" t="s">
        <v>476</v>
      </c>
      <c r="G532" s="43"/>
      <c r="H532" s="43"/>
      <c r="I532" s="230"/>
      <c r="J532" s="43"/>
      <c r="K532" s="43"/>
      <c r="L532" s="47"/>
      <c r="M532" s="231"/>
      <c r="N532" s="232"/>
      <c r="O532" s="87"/>
      <c r="P532" s="87"/>
      <c r="Q532" s="87"/>
      <c r="R532" s="87"/>
      <c r="S532" s="87"/>
      <c r="T532" s="88"/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T532" s="20" t="s">
        <v>145</v>
      </c>
      <c r="AU532" s="20" t="s">
        <v>80</v>
      </c>
    </row>
    <row r="533" s="12" customFormat="1" ht="22.8" customHeight="1">
      <c r="A533" s="12"/>
      <c r="B533" s="199"/>
      <c r="C533" s="200"/>
      <c r="D533" s="201" t="s">
        <v>71</v>
      </c>
      <c r="E533" s="213" t="s">
        <v>477</v>
      </c>
      <c r="F533" s="213" t="s">
        <v>478</v>
      </c>
      <c r="G533" s="200"/>
      <c r="H533" s="200"/>
      <c r="I533" s="203"/>
      <c r="J533" s="214">
        <f>BK533</f>
        <v>0</v>
      </c>
      <c r="K533" s="200"/>
      <c r="L533" s="205"/>
      <c r="M533" s="206"/>
      <c r="N533" s="207"/>
      <c r="O533" s="207"/>
      <c r="P533" s="208">
        <f>P534</f>
        <v>0</v>
      </c>
      <c r="Q533" s="207"/>
      <c r="R533" s="208">
        <f>R534</f>
        <v>0</v>
      </c>
      <c r="S533" s="207"/>
      <c r="T533" s="209">
        <f>T534</f>
        <v>0</v>
      </c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R533" s="210" t="s">
        <v>80</v>
      </c>
      <c r="AT533" s="211" t="s">
        <v>71</v>
      </c>
      <c r="AU533" s="211" t="s">
        <v>76</v>
      </c>
      <c r="AY533" s="210" t="s">
        <v>136</v>
      </c>
      <c r="BK533" s="212">
        <f>BK534</f>
        <v>0</v>
      </c>
    </row>
    <row r="534" s="2" customFormat="1" ht="16.5" customHeight="1">
      <c r="A534" s="41"/>
      <c r="B534" s="42"/>
      <c r="C534" s="215" t="s">
        <v>479</v>
      </c>
      <c r="D534" s="215" t="s">
        <v>138</v>
      </c>
      <c r="E534" s="216" t="s">
        <v>480</v>
      </c>
      <c r="F534" s="217" t="s">
        <v>481</v>
      </c>
      <c r="G534" s="218" t="s">
        <v>482</v>
      </c>
      <c r="H534" s="219">
        <v>1</v>
      </c>
      <c r="I534" s="220"/>
      <c r="J534" s="221">
        <f>ROUND(I534*H534,2)</f>
        <v>0</v>
      </c>
      <c r="K534" s="217" t="s">
        <v>19</v>
      </c>
      <c r="L534" s="47"/>
      <c r="M534" s="222" t="s">
        <v>19</v>
      </c>
      <c r="N534" s="223" t="s">
        <v>43</v>
      </c>
      <c r="O534" s="87"/>
      <c r="P534" s="224">
        <f>O534*H534</f>
        <v>0</v>
      </c>
      <c r="Q534" s="224">
        <v>0</v>
      </c>
      <c r="R534" s="224">
        <f>Q534*H534</f>
        <v>0</v>
      </c>
      <c r="S534" s="224">
        <v>0</v>
      </c>
      <c r="T534" s="225">
        <f>S534*H534</f>
        <v>0</v>
      </c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R534" s="226" t="s">
        <v>259</v>
      </c>
      <c r="AT534" s="226" t="s">
        <v>138</v>
      </c>
      <c r="AU534" s="226" t="s">
        <v>80</v>
      </c>
      <c r="AY534" s="20" t="s">
        <v>136</v>
      </c>
      <c r="BE534" s="227">
        <f>IF(N534="základní",J534,0)</f>
        <v>0</v>
      </c>
      <c r="BF534" s="227">
        <f>IF(N534="snížená",J534,0)</f>
        <v>0</v>
      </c>
      <c r="BG534" s="227">
        <f>IF(N534="zákl. přenesená",J534,0)</f>
        <v>0</v>
      </c>
      <c r="BH534" s="227">
        <f>IF(N534="sníž. přenesená",J534,0)</f>
        <v>0</v>
      </c>
      <c r="BI534" s="227">
        <f>IF(N534="nulová",J534,0)</f>
        <v>0</v>
      </c>
      <c r="BJ534" s="20" t="s">
        <v>76</v>
      </c>
      <c r="BK534" s="227">
        <f>ROUND(I534*H534,2)</f>
        <v>0</v>
      </c>
      <c r="BL534" s="20" t="s">
        <v>259</v>
      </c>
      <c r="BM534" s="226" t="s">
        <v>483</v>
      </c>
    </row>
    <row r="535" s="12" customFormat="1" ht="22.8" customHeight="1">
      <c r="A535" s="12"/>
      <c r="B535" s="199"/>
      <c r="C535" s="200"/>
      <c r="D535" s="201" t="s">
        <v>71</v>
      </c>
      <c r="E535" s="213" t="s">
        <v>484</v>
      </c>
      <c r="F535" s="213" t="s">
        <v>485</v>
      </c>
      <c r="G535" s="200"/>
      <c r="H535" s="200"/>
      <c r="I535" s="203"/>
      <c r="J535" s="214">
        <f>BK535</f>
        <v>0</v>
      </c>
      <c r="K535" s="200"/>
      <c r="L535" s="205"/>
      <c r="M535" s="206"/>
      <c r="N535" s="207"/>
      <c r="O535" s="207"/>
      <c r="P535" s="208">
        <f>P536</f>
        <v>0</v>
      </c>
      <c r="Q535" s="207"/>
      <c r="R535" s="208">
        <f>R536</f>
        <v>0</v>
      </c>
      <c r="S535" s="207"/>
      <c r="T535" s="209">
        <f>T536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0" t="s">
        <v>80</v>
      </c>
      <c r="AT535" s="211" t="s">
        <v>71</v>
      </c>
      <c r="AU535" s="211" t="s">
        <v>76</v>
      </c>
      <c r="AY535" s="210" t="s">
        <v>136</v>
      </c>
      <c r="BK535" s="212">
        <f>BK536</f>
        <v>0</v>
      </c>
    </row>
    <row r="536" s="2" customFormat="1" ht="16.5" customHeight="1">
      <c r="A536" s="41"/>
      <c r="B536" s="42"/>
      <c r="C536" s="215" t="s">
        <v>486</v>
      </c>
      <c r="D536" s="215" t="s">
        <v>138</v>
      </c>
      <c r="E536" s="216" t="s">
        <v>487</v>
      </c>
      <c r="F536" s="217" t="s">
        <v>488</v>
      </c>
      <c r="G536" s="218" t="s">
        <v>160</v>
      </c>
      <c r="H536" s="219">
        <v>2</v>
      </c>
      <c r="I536" s="220"/>
      <c r="J536" s="221">
        <f>ROUND(I536*H536,2)</f>
        <v>0</v>
      </c>
      <c r="K536" s="217" t="s">
        <v>19</v>
      </c>
      <c r="L536" s="47"/>
      <c r="M536" s="222" t="s">
        <v>19</v>
      </c>
      <c r="N536" s="223" t="s">
        <v>43</v>
      </c>
      <c r="O536" s="87"/>
      <c r="P536" s="224">
        <f>O536*H536</f>
        <v>0</v>
      </c>
      <c r="Q536" s="224">
        <v>0</v>
      </c>
      <c r="R536" s="224">
        <f>Q536*H536</f>
        <v>0</v>
      </c>
      <c r="S536" s="224">
        <v>0</v>
      </c>
      <c r="T536" s="225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26" t="s">
        <v>259</v>
      </c>
      <c r="AT536" s="226" t="s">
        <v>138</v>
      </c>
      <c r="AU536" s="226" t="s">
        <v>80</v>
      </c>
      <c r="AY536" s="20" t="s">
        <v>136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20" t="s">
        <v>76</v>
      </c>
      <c r="BK536" s="227">
        <f>ROUND(I536*H536,2)</f>
        <v>0</v>
      </c>
      <c r="BL536" s="20" t="s">
        <v>259</v>
      </c>
      <c r="BM536" s="226" t="s">
        <v>489</v>
      </c>
    </row>
    <row r="537" s="12" customFormat="1" ht="22.8" customHeight="1">
      <c r="A537" s="12"/>
      <c r="B537" s="199"/>
      <c r="C537" s="200"/>
      <c r="D537" s="201" t="s">
        <v>71</v>
      </c>
      <c r="E537" s="213" t="s">
        <v>490</v>
      </c>
      <c r="F537" s="213" t="s">
        <v>491</v>
      </c>
      <c r="G537" s="200"/>
      <c r="H537" s="200"/>
      <c r="I537" s="203"/>
      <c r="J537" s="214">
        <f>BK537</f>
        <v>0</v>
      </c>
      <c r="K537" s="200"/>
      <c r="L537" s="205"/>
      <c r="M537" s="206"/>
      <c r="N537" s="207"/>
      <c r="O537" s="207"/>
      <c r="P537" s="208">
        <f>P538</f>
        <v>0</v>
      </c>
      <c r="Q537" s="207"/>
      <c r="R537" s="208">
        <f>R538</f>
        <v>0</v>
      </c>
      <c r="S537" s="207"/>
      <c r="T537" s="209">
        <f>T538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0" t="s">
        <v>80</v>
      </c>
      <c r="AT537" s="211" t="s">
        <v>71</v>
      </c>
      <c r="AU537" s="211" t="s">
        <v>76</v>
      </c>
      <c r="AY537" s="210" t="s">
        <v>136</v>
      </c>
      <c r="BK537" s="212">
        <f>BK538</f>
        <v>0</v>
      </c>
    </row>
    <row r="538" s="2" customFormat="1" ht="16.5" customHeight="1">
      <c r="A538" s="41"/>
      <c r="B538" s="42"/>
      <c r="C538" s="215" t="s">
        <v>492</v>
      </c>
      <c r="D538" s="215" t="s">
        <v>138</v>
      </c>
      <c r="E538" s="216" t="s">
        <v>490</v>
      </c>
      <c r="F538" s="217" t="s">
        <v>493</v>
      </c>
      <c r="G538" s="218" t="s">
        <v>482</v>
      </c>
      <c r="H538" s="219">
        <v>1</v>
      </c>
      <c r="I538" s="220"/>
      <c r="J538" s="221">
        <f>ROUND(I538*H538,2)</f>
        <v>0</v>
      </c>
      <c r="K538" s="217" t="s">
        <v>19</v>
      </c>
      <c r="L538" s="47"/>
      <c r="M538" s="222" t="s">
        <v>19</v>
      </c>
      <c r="N538" s="223" t="s">
        <v>43</v>
      </c>
      <c r="O538" s="87"/>
      <c r="P538" s="224">
        <f>O538*H538</f>
        <v>0</v>
      </c>
      <c r="Q538" s="224">
        <v>0</v>
      </c>
      <c r="R538" s="224">
        <f>Q538*H538</f>
        <v>0</v>
      </c>
      <c r="S538" s="224">
        <v>0</v>
      </c>
      <c r="T538" s="225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26" t="s">
        <v>259</v>
      </c>
      <c r="AT538" s="226" t="s">
        <v>138</v>
      </c>
      <c r="AU538" s="226" t="s">
        <v>80</v>
      </c>
      <c r="AY538" s="20" t="s">
        <v>136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20" t="s">
        <v>76</v>
      </c>
      <c r="BK538" s="227">
        <f>ROUND(I538*H538,2)</f>
        <v>0</v>
      </c>
      <c r="BL538" s="20" t="s">
        <v>259</v>
      </c>
      <c r="BM538" s="226" t="s">
        <v>494</v>
      </c>
    </row>
    <row r="539" s="12" customFormat="1" ht="22.8" customHeight="1">
      <c r="A539" s="12"/>
      <c r="B539" s="199"/>
      <c r="C539" s="200"/>
      <c r="D539" s="201" t="s">
        <v>71</v>
      </c>
      <c r="E539" s="213" t="s">
        <v>495</v>
      </c>
      <c r="F539" s="213" t="s">
        <v>496</v>
      </c>
      <c r="G539" s="200"/>
      <c r="H539" s="200"/>
      <c r="I539" s="203"/>
      <c r="J539" s="214">
        <f>BK539</f>
        <v>0</v>
      </c>
      <c r="K539" s="200"/>
      <c r="L539" s="205"/>
      <c r="M539" s="206"/>
      <c r="N539" s="207"/>
      <c r="O539" s="207"/>
      <c r="P539" s="208">
        <f>P540</f>
        <v>0</v>
      </c>
      <c r="Q539" s="207"/>
      <c r="R539" s="208">
        <f>R540</f>
        <v>0</v>
      </c>
      <c r="S539" s="207"/>
      <c r="T539" s="209">
        <f>T540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10" t="s">
        <v>80</v>
      </c>
      <c r="AT539" s="211" t="s">
        <v>71</v>
      </c>
      <c r="AU539" s="211" t="s">
        <v>76</v>
      </c>
      <c r="AY539" s="210" t="s">
        <v>136</v>
      </c>
      <c r="BK539" s="212">
        <f>BK540</f>
        <v>0</v>
      </c>
    </row>
    <row r="540" s="2" customFormat="1" ht="24.15" customHeight="1">
      <c r="A540" s="41"/>
      <c r="B540" s="42"/>
      <c r="C540" s="215" t="s">
        <v>497</v>
      </c>
      <c r="D540" s="215" t="s">
        <v>138</v>
      </c>
      <c r="E540" s="216" t="s">
        <v>498</v>
      </c>
      <c r="F540" s="217" t="s">
        <v>499</v>
      </c>
      <c r="G540" s="218" t="s">
        <v>160</v>
      </c>
      <c r="H540" s="219">
        <v>3</v>
      </c>
      <c r="I540" s="220"/>
      <c r="J540" s="221">
        <f>ROUND(I540*H540,2)</f>
        <v>0</v>
      </c>
      <c r="K540" s="217" t="s">
        <v>19</v>
      </c>
      <c r="L540" s="47"/>
      <c r="M540" s="222" t="s">
        <v>19</v>
      </c>
      <c r="N540" s="223" t="s">
        <v>43</v>
      </c>
      <c r="O540" s="87"/>
      <c r="P540" s="224">
        <f>O540*H540</f>
        <v>0</v>
      </c>
      <c r="Q540" s="224">
        <v>0</v>
      </c>
      <c r="R540" s="224">
        <f>Q540*H540</f>
        <v>0</v>
      </c>
      <c r="S540" s="224">
        <v>0</v>
      </c>
      <c r="T540" s="225">
        <f>S540*H540</f>
        <v>0</v>
      </c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R540" s="226" t="s">
        <v>259</v>
      </c>
      <c r="AT540" s="226" t="s">
        <v>138</v>
      </c>
      <c r="AU540" s="226" t="s">
        <v>80</v>
      </c>
      <c r="AY540" s="20" t="s">
        <v>136</v>
      </c>
      <c r="BE540" s="227">
        <f>IF(N540="základní",J540,0)</f>
        <v>0</v>
      </c>
      <c r="BF540" s="227">
        <f>IF(N540="snížená",J540,0)</f>
        <v>0</v>
      </c>
      <c r="BG540" s="227">
        <f>IF(N540="zákl. přenesená",J540,0)</f>
        <v>0</v>
      </c>
      <c r="BH540" s="227">
        <f>IF(N540="sníž. přenesená",J540,0)</f>
        <v>0</v>
      </c>
      <c r="BI540" s="227">
        <f>IF(N540="nulová",J540,0)</f>
        <v>0</v>
      </c>
      <c r="BJ540" s="20" t="s">
        <v>76</v>
      </c>
      <c r="BK540" s="227">
        <f>ROUND(I540*H540,2)</f>
        <v>0</v>
      </c>
      <c r="BL540" s="20" t="s">
        <v>259</v>
      </c>
      <c r="BM540" s="226" t="s">
        <v>500</v>
      </c>
    </row>
    <row r="541" s="12" customFormat="1" ht="22.8" customHeight="1">
      <c r="A541" s="12"/>
      <c r="B541" s="199"/>
      <c r="C541" s="200"/>
      <c r="D541" s="201" t="s">
        <v>71</v>
      </c>
      <c r="E541" s="213" t="s">
        <v>501</v>
      </c>
      <c r="F541" s="213" t="s">
        <v>502</v>
      </c>
      <c r="G541" s="200"/>
      <c r="H541" s="200"/>
      <c r="I541" s="203"/>
      <c r="J541" s="214">
        <f>BK541</f>
        <v>0</v>
      </c>
      <c r="K541" s="200"/>
      <c r="L541" s="205"/>
      <c r="M541" s="206"/>
      <c r="N541" s="207"/>
      <c r="O541" s="207"/>
      <c r="P541" s="208">
        <f>SUM(P542:P757)</f>
        <v>0</v>
      </c>
      <c r="Q541" s="207"/>
      <c r="R541" s="208">
        <f>SUM(R542:R757)</f>
        <v>2.4214069512000003</v>
      </c>
      <c r="S541" s="207"/>
      <c r="T541" s="209">
        <f>SUM(T542:T757)</f>
        <v>0.60008639999999991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10" t="s">
        <v>80</v>
      </c>
      <c r="AT541" s="211" t="s">
        <v>71</v>
      </c>
      <c r="AU541" s="211" t="s">
        <v>76</v>
      </c>
      <c r="AY541" s="210" t="s">
        <v>136</v>
      </c>
      <c r="BK541" s="212">
        <f>SUM(BK542:BK757)</f>
        <v>0</v>
      </c>
    </row>
    <row r="542" s="2" customFormat="1" ht="33" customHeight="1">
      <c r="A542" s="41"/>
      <c r="B542" s="42"/>
      <c r="C542" s="215" t="s">
        <v>503</v>
      </c>
      <c r="D542" s="215" t="s">
        <v>138</v>
      </c>
      <c r="E542" s="216" t="s">
        <v>504</v>
      </c>
      <c r="F542" s="217" t="s">
        <v>505</v>
      </c>
      <c r="G542" s="218" t="s">
        <v>181</v>
      </c>
      <c r="H542" s="219">
        <v>10.445</v>
      </c>
      <c r="I542" s="220"/>
      <c r="J542" s="221">
        <f>ROUND(I542*H542,2)</f>
        <v>0</v>
      </c>
      <c r="K542" s="217" t="s">
        <v>142</v>
      </c>
      <c r="L542" s="47"/>
      <c r="M542" s="222" t="s">
        <v>19</v>
      </c>
      <c r="N542" s="223" t="s">
        <v>43</v>
      </c>
      <c r="O542" s="87"/>
      <c r="P542" s="224">
        <f>O542*H542</f>
        <v>0</v>
      </c>
      <c r="Q542" s="224">
        <v>0.02614</v>
      </c>
      <c r="R542" s="224">
        <f>Q542*H542</f>
        <v>0.27303230000000001</v>
      </c>
      <c r="S542" s="224">
        <v>0</v>
      </c>
      <c r="T542" s="225">
        <f>S542*H542</f>
        <v>0</v>
      </c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R542" s="226" t="s">
        <v>259</v>
      </c>
      <c r="AT542" s="226" t="s">
        <v>138</v>
      </c>
      <c r="AU542" s="226" t="s">
        <v>80</v>
      </c>
      <c r="AY542" s="20" t="s">
        <v>136</v>
      </c>
      <c r="BE542" s="227">
        <f>IF(N542="základní",J542,0)</f>
        <v>0</v>
      </c>
      <c r="BF542" s="227">
        <f>IF(N542="snížená",J542,0)</f>
        <v>0</v>
      </c>
      <c r="BG542" s="227">
        <f>IF(N542="zákl. přenesená",J542,0)</f>
        <v>0</v>
      </c>
      <c r="BH542" s="227">
        <f>IF(N542="sníž. přenesená",J542,0)</f>
        <v>0</v>
      </c>
      <c r="BI542" s="227">
        <f>IF(N542="nulová",J542,0)</f>
        <v>0</v>
      </c>
      <c r="BJ542" s="20" t="s">
        <v>76</v>
      </c>
      <c r="BK542" s="227">
        <f>ROUND(I542*H542,2)</f>
        <v>0</v>
      </c>
      <c r="BL542" s="20" t="s">
        <v>259</v>
      </c>
      <c r="BM542" s="226" t="s">
        <v>506</v>
      </c>
    </row>
    <row r="543" s="2" customFormat="1">
      <c r="A543" s="41"/>
      <c r="B543" s="42"/>
      <c r="C543" s="43"/>
      <c r="D543" s="228" t="s">
        <v>145</v>
      </c>
      <c r="E543" s="43"/>
      <c r="F543" s="229" t="s">
        <v>507</v>
      </c>
      <c r="G543" s="43"/>
      <c r="H543" s="43"/>
      <c r="I543" s="230"/>
      <c r="J543" s="43"/>
      <c r="K543" s="43"/>
      <c r="L543" s="47"/>
      <c r="M543" s="231"/>
      <c r="N543" s="232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145</v>
      </c>
      <c r="AU543" s="20" t="s">
        <v>80</v>
      </c>
    </row>
    <row r="544" s="13" customFormat="1">
      <c r="A544" s="13"/>
      <c r="B544" s="233"/>
      <c r="C544" s="234"/>
      <c r="D544" s="235" t="s">
        <v>147</v>
      </c>
      <c r="E544" s="236" t="s">
        <v>19</v>
      </c>
      <c r="F544" s="237" t="s">
        <v>148</v>
      </c>
      <c r="G544" s="234"/>
      <c r="H544" s="236" t="s">
        <v>19</v>
      </c>
      <c r="I544" s="238"/>
      <c r="J544" s="234"/>
      <c r="K544" s="234"/>
      <c r="L544" s="239"/>
      <c r="M544" s="240"/>
      <c r="N544" s="241"/>
      <c r="O544" s="241"/>
      <c r="P544" s="241"/>
      <c r="Q544" s="241"/>
      <c r="R544" s="241"/>
      <c r="S544" s="241"/>
      <c r="T544" s="242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3" t="s">
        <v>147</v>
      </c>
      <c r="AU544" s="243" t="s">
        <v>80</v>
      </c>
      <c r="AV544" s="13" t="s">
        <v>76</v>
      </c>
      <c r="AW544" s="13" t="s">
        <v>33</v>
      </c>
      <c r="AX544" s="13" t="s">
        <v>72</v>
      </c>
      <c r="AY544" s="243" t="s">
        <v>136</v>
      </c>
    </row>
    <row r="545" s="13" customFormat="1">
      <c r="A545" s="13"/>
      <c r="B545" s="233"/>
      <c r="C545" s="234"/>
      <c r="D545" s="235" t="s">
        <v>147</v>
      </c>
      <c r="E545" s="236" t="s">
        <v>19</v>
      </c>
      <c r="F545" s="237" t="s">
        <v>149</v>
      </c>
      <c r="G545" s="234"/>
      <c r="H545" s="236" t="s">
        <v>19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147</v>
      </c>
      <c r="AU545" s="243" t="s">
        <v>80</v>
      </c>
      <c r="AV545" s="13" t="s">
        <v>76</v>
      </c>
      <c r="AW545" s="13" t="s">
        <v>33</v>
      </c>
      <c r="AX545" s="13" t="s">
        <v>72</v>
      </c>
      <c r="AY545" s="243" t="s">
        <v>136</v>
      </c>
    </row>
    <row r="546" s="13" customFormat="1">
      <c r="A546" s="13"/>
      <c r="B546" s="233"/>
      <c r="C546" s="234"/>
      <c r="D546" s="235" t="s">
        <v>147</v>
      </c>
      <c r="E546" s="236" t="s">
        <v>19</v>
      </c>
      <c r="F546" s="237" t="s">
        <v>150</v>
      </c>
      <c r="G546" s="234"/>
      <c r="H546" s="236" t="s">
        <v>19</v>
      </c>
      <c r="I546" s="238"/>
      <c r="J546" s="234"/>
      <c r="K546" s="234"/>
      <c r="L546" s="239"/>
      <c r="M546" s="240"/>
      <c r="N546" s="241"/>
      <c r="O546" s="241"/>
      <c r="P546" s="241"/>
      <c r="Q546" s="241"/>
      <c r="R546" s="241"/>
      <c r="S546" s="241"/>
      <c r="T546" s="242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3" t="s">
        <v>147</v>
      </c>
      <c r="AU546" s="243" t="s">
        <v>80</v>
      </c>
      <c r="AV546" s="13" t="s">
        <v>76</v>
      </c>
      <c r="AW546" s="13" t="s">
        <v>33</v>
      </c>
      <c r="AX546" s="13" t="s">
        <v>72</v>
      </c>
      <c r="AY546" s="243" t="s">
        <v>136</v>
      </c>
    </row>
    <row r="547" s="14" customFormat="1">
      <c r="A547" s="14"/>
      <c r="B547" s="244"/>
      <c r="C547" s="245"/>
      <c r="D547" s="235" t="s">
        <v>147</v>
      </c>
      <c r="E547" s="246" t="s">
        <v>19</v>
      </c>
      <c r="F547" s="247" t="s">
        <v>336</v>
      </c>
      <c r="G547" s="245"/>
      <c r="H547" s="248">
        <v>4.6710000000000003</v>
      </c>
      <c r="I547" s="249"/>
      <c r="J547" s="245"/>
      <c r="K547" s="245"/>
      <c r="L547" s="250"/>
      <c r="M547" s="251"/>
      <c r="N547" s="252"/>
      <c r="O547" s="252"/>
      <c r="P547" s="252"/>
      <c r="Q547" s="252"/>
      <c r="R547" s="252"/>
      <c r="S547" s="252"/>
      <c r="T547" s="25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4" t="s">
        <v>147</v>
      </c>
      <c r="AU547" s="254" t="s">
        <v>80</v>
      </c>
      <c r="AV547" s="14" t="s">
        <v>80</v>
      </c>
      <c r="AW547" s="14" t="s">
        <v>33</v>
      </c>
      <c r="AX547" s="14" t="s">
        <v>72</v>
      </c>
      <c r="AY547" s="254" t="s">
        <v>136</v>
      </c>
    </row>
    <row r="548" s="14" customFormat="1">
      <c r="A548" s="14"/>
      <c r="B548" s="244"/>
      <c r="C548" s="245"/>
      <c r="D548" s="235" t="s">
        <v>147</v>
      </c>
      <c r="E548" s="246" t="s">
        <v>19</v>
      </c>
      <c r="F548" s="247" t="s">
        <v>508</v>
      </c>
      <c r="G548" s="245"/>
      <c r="H548" s="248">
        <v>4.4630000000000001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147</v>
      </c>
      <c r="AU548" s="254" t="s">
        <v>80</v>
      </c>
      <c r="AV548" s="14" t="s">
        <v>80</v>
      </c>
      <c r="AW548" s="14" t="s">
        <v>33</v>
      </c>
      <c r="AX548" s="14" t="s">
        <v>72</v>
      </c>
      <c r="AY548" s="254" t="s">
        <v>136</v>
      </c>
    </row>
    <row r="549" s="14" customFormat="1">
      <c r="A549" s="14"/>
      <c r="B549" s="244"/>
      <c r="C549" s="245"/>
      <c r="D549" s="235" t="s">
        <v>147</v>
      </c>
      <c r="E549" s="246" t="s">
        <v>19</v>
      </c>
      <c r="F549" s="247" t="s">
        <v>212</v>
      </c>
      <c r="G549" s="245"/>
      <c r="H549" s="248">
        <v>-1.5760000000000001</v>
      </c>
      <c r="I549" s="249"/>
      <c r="J549" s="245"/>
      <c r="K549" s="245"/>
      <c r="L549" s="250"/>
      <c r="M549" s="251"/>
      <c r="N549" s="252"/>
      <c r="O549" s="252"/>
      <c r="P549" s="252"/>
      <c r="Q549" s="252"/>
      <c r="R549" s="252"/>
      <c r="S549" s="252"/>
      <c r="T549" s="253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4" t="s">
        <v>147</v>
      </c>
      <c r="AU549" s="254" t="s">
        <v>80</v>
      </c>
      <c r="AV549" s="14" t="s">
        <v>80</v>
      </c>
      <c r="AW549" s="14" t="s">
        <v>33</v>
      </c>
      <c r="AX549" s="14" t="s">
        <v>72</v>
      </c>
      <c r="AY549" s="254" t="s">
        <v>136</v>
      </c>
    </row>
    <row r="550" s="13" customFormat="1">
      <c r="A550" s="13"/>
      <c r="B550" s="233"/>
      <c r="C550" s="234"/>
      <c r="D550" s="235" t="s">
        <v>147</v>
      </c>
      <c r="E550" s="236" t="s">
        <v>19</v>
      </c>
      <c r="F550" s="237" t="s">
        <v>165</v>
      </c>
      <c r="G550" s="234"/>
      <c r="H550" s="236" t="s">
        <v>19</v>
      </c>
      <c r="I550" s="238"/>
      <c r="J550" s="234"/>
      <c r="K550" s="234"/>
      <c r="L550" s="239"/>
      <c r="M550" s="240"/>
      <c r="N550" s="241"/>
      <c r="O550" s="241"/>
      <c r="P550" s="241"/>
      <c r="Q550" s="241"/>
      <c r="R550" s="241"/>
      <c r="S550" s="241"/>
      <c r="T550" s="24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3" t="s">
        <v>147</v>
      </c>
      <c r="AU550" s="243" t="s">
        <v>80</v>
      </c>
      <c r="AV550" s="13" t="s">
        <v>76</v>
      </c>
      <c r="AW550" s="13" t="s">
        <v>33</v>
      </c>
      <c r="AX550" s="13" t="s">
        <v>72</v>
      </c>
      <c r="AY550" s="243" t="s">
        <v>136</v>
      </c>
    </row>
    <row r="551" s="14" customFormat="1">
      <c r="A551" s="14"/>
      <c r="B551" s="244"/>
      <c r="C551" s="245"/>
      <c r="D551" s="235" t="s">
        <v>147</v>
      </c>
      <c r="E551" s="246" t="s">
        <v>19</v>
      </c>
      <c r="F551" s="247" t="s">
        <v>508</v>
      </c>
      <c r="G551" s="245"/>
      <c r="H551" s="248">
        <v>4.4630000000000001</v>
      </c>
      <c r="I551" s="249"/>
      <c r="J551" s="245"/>
      <c r="K551" s="245"/>
      <c r="L551" s="250"/>
      <c r="M551" s="251"/>
      <c r="N551" s="252"/>
      <c r="O551" s="252"/>
      <c r="P551" s="252"/>
      <c r="Q551" s="252"/>
      <c r="R551" s="252"/>
      <c r="S551" s="252"/>
      <c r="T551" s="25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4" t="s">
        <v>147</v>
      </c>
      <c r="AU551" s="254" t="s">
        <v>80</v>
      </c>
      <c r="AV551" s="14" t="s">
        <v>80</v>
      </c>
      <c r="AW551" s="14" t="s">
        <v>33</v>
      </c>
      <c r="AX551" s="14" t="s">
        <v>72</v>
      </c>
      <c r="AY551" s="254" t="s">
        <v>136</v>
      </c>
    </row>
    <row r="552" s="14" customFormat="1">
      <c r="A552" s="14"/>
      <c r="B552" s="244"/>
      <c r="C552" s="245"/>
      <c r="D552" s="235" t="s">
        <v>147</v>
      </c>
      <c r="E552" s="246" t="s">
        <v>19</v>
      </c>
      <c r="F552" s="247" t="s">
        <v>212</v>
      </c>
      <c r="G552" s="245"/>
      <c r="H552" s="248">
        <v>-1.5760000000000001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147</v>
      </c>
      <c r="AU552" s="254" t="s">
        <v>80</v>
      </c>
      <c r="AV552" s="14" t="s">
        <v>80</v>
      </c>
      <c r="AW552" s="14" t="s">
        <v>33</v>
      </c>
      <c r="AX552" s="14" t="s">
        <v>72</v>
      </c>
      <c r="AY552" s="254" t="s">
        <v>136</v>
      </c>
    </row>
    <row r="553" s="15" customFormat="1">
      <c r="A553" s="15"/>
      <c r="B553" s="255"/>
      <c r="C553" s="256"/>
      <c r="D553" s="235" t="s">
        <v>147</v>
      </c>
      <c r="E553" s="257" t="s">
        <v>19</v>
      </c>
      <c r="F553" s="258" t="s">
        <v>166</v>
      </c>
      <c r="G553" s="256"/>
      <c r="H553" s="259">
        <v>10.445</v>
      </c>
      <c r="I553" s="260"/>
      <c r="J553" s="256"/>
      <c r="K553" s="256"/>
      <c r="L553" s="261"/>
      <c r="M553" s="262"/>
      <c r="N553" s="263"/>
      <c r="O553" s="263"/>
      <c r="P553" s="263"/>
      <c r="Q553" s="263"/>
      <c r="R553" s="263"/>
      <c r="S553" s="263"/>
      <c r="T553" s="26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65" t="s">
        <v>147</v>
      </c>
      <c r="AU553" s="265" t="s">
        <v>80</v>
      </c>
      <c r="AV553" s="15" t="s">
        <v>156</v>
      </c>
      <c r="AW553" s="15" t="s">
        <v>33</v>
      </c>
      <c r="AX553" s="15" t="s">
        <v>72</v>
      </c>
      <c r="AY553" s="265" t="s">
        <v>136</v>
      </c>
    </row>
    <row r="554" s="16" customFormat="1">
      <c r="A554" s="16"/>
      <c r="B554" s="266"/>
      <c r="C554" s="267"/>
      <c r="D554" s="235" t="s">
        <v>147</v>
      </c>
      <c r="E554" s="268" t="s">
        <v>19</v>
      </c>
      <c r="F554" s="269" t="s">
        <v>167</v>
      </c>
      <c r="G554" s="267"/>
      <c r="H554" s="270">
        <v>10.445</v>
      </c>
      <c r="I554" s="271"/>
      <c r="J554" s="267"/>
      <c r="K554" s="267"/>
      <c r="L554" s="272"/>
      <c r="M554" s="273"/>
      <c r="N554" s="274"/>
      <c r="O554" s="274"/>
      <c r="P554" s="274"/>
      <c r="Q554" s="274"/>
      <c r="R554" s="274"/>
      <c r="S554" s="274"/>
      <c r="T554" s="275"/>
      <c r="U554" s="16"/>
      <c r="V554" s="16"/>
      <c r="W554" s="16"/>
      <c r="X554" s="16"/>
      <c r="Y554" s="16"/>
      <c r="Z554" s="16"/>
      <c r="AA554" s="16"/>
      <c r="AB554" s="16"/>
      <c r="AC554" s="16"/>
      <c r="AD554" s="16"/>
      <c r="AE554" s="16"/>
      <c r="AT554" s="276" t="s">
        <v>147</v>
      </c>
      <c r="AU554" s="276" t="s">
        <v>80</v>
      </c>
      <c r="AV554" s="16" t="s">
        <v>143</v>
      </c>
      <c r="AW554" s="16" t="s">
        <v>33</v>
      </c>
      <c r="AX554" s="16" t="s">
        <v>76</v>
      </c>
      <c r="AY554" s="276" t="s">
        <v>136</v>
      </c>
    </row>
    <row r="555" s="2" customFormat="1" ht="24.15" customHeight="1">
      <c r="A555" s="41"/>
      <c r="B555" s="42"/>
      <c r="C555" s="215" t="s">
        <v>509</v>
      </c>
      <c r="D555" s="215" t="s">
        <v>138</v>
      </c>
      <c r="E555" s="216" t="s">
        <v>510</v>
      </c>
      <c r="F555" s="217" t="s">
        <v>511</v>
      </c>
      <c r="G555" s="218" t="s">
        <v>181</v>
      </c>
      <c r="H555" s="219">
        <v>10.445</v>
      </c>
      <c r="I555" s="220"/>
      <c r="J555" s="221">
        <f>ROUND(I555*H555,2)</f>
        <v>0</v>
      </c>
      <c r="K555" s="217" t="s">
        <v>142</v>
      </c>
      <c r="L555" s="47"/>
      <c r="M555" s="222" t="s">
        <v>19</v>
      </c>
      <c r="N555" s="223" t="s">
        <v>43</v>
      </c>
      <c r="O555" s="87"/>
      <c r="P555" s="224">
        <f>O555*H555</f>
        <v>0</v>
      </c>
      <c r="Q555" s="224">
        <v>0.00020000000000000001</v>
      </c>
      <c r="R555" s="224">
        <f>Q555*H555</f>
        <v>0.0020890000000000001</v>
      </c>
      <c r="S555" s="224">
        <v>0</v>
      </c>
      <c r="T555" s="225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259</v>
      </c>
      <c r="AT555" s="226" t="s">
        <v>138</v>
      </c>
      <c r="AU555" s="226" t="s">
        <v>80</v>
      </c>
      <c r="AY555" s="20" t="s">
        <v>136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76</v>
      </c>
      <c r="BK555" s="227">
        <f>ROUND(I555*H555,2)</f>
        <v>0</v>
      </c>
      <c r="BL555" s="20" t="s">
        <v>259</v>
      </c>
      <c r="BM555" s="226" t="s">
        <v>512</v>
      </c>
    </row>
    <row r="556" s="2" customFormat="1">
      <c r="A556" s="41"/>
      <c r="B556" s="42"/>
      <c r="C556" s="43"/>
      <c r="D556" s="228" t="s">
        <v>145</v>
      </c>
      <c r="E556" s="43"/>
      <c r="F556" s="229" t="s">
        <v>513</v>
      </c>
      <c r="G556" s="43"/>
      <c r="H556" s="43"/>
      <c r="I556" s="230"/>
      <c r="J556" s="43"/>
      <c r="K556" s="43"/>
      <c r="L556" s="47"/>
      <c r="M556" s="231"/>
      <c r="N556" s="232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145</v>
      </c>
      <c r="AU556" s="20" t="s">
        <v>80</v>
      </c>
    </row>
    <row r="557" s="2" customFormat="1" ht="24.15" customHeight="1">
      <c r="A557" s="41"/>
      <c r="B557" s="42"/>
      <c r="C557" s="215" t="s">
        <v>514</v>
      </c>
      <c r="D557" s="215" t="s">
        <v>138</v>
      </c>
      <c r="E557" s="216" t="s">
        <v>515</v>
      </c>
      <c r="F557" s="217" t="s">
        <v>516</v>
      </c>
      <c r="G557" s="218" t="s">
        <v>195</v>
      </c>
      <c r="H557" s="219">
        <v>4.5700000000000003</v>
      </c>
      <c r="I557" s="220"/>
      <c r="J557" s="221">
        <f>ROUND(I557*H557,2)</f>
        <v>0</v>
      </c>
      <c r="K557" s="217" t="s">
        <v>142</v>
      </c>
      <c r="L557" s="47"/>
      <c r="M557" s="222" t="s">
        <v>19</v>
      </c>
      <c r="N557" s="223" t="s">
        <v>43</v>
      </c>
      <c r="O557" s="87"/>
      <c r="P557" s="224">
        <f>O557*H557</f>
        <v>0</v>
      </c>
      <c r="Q557" s="224">
        <v>0.00025000000000000001</v>
      </c>
      <c r="R557" s="224">
        <f>Q557*H557</f>
        <v>0.0011425000000000001</v>
      </c>
      <c r="S557" s="224">
        <v>0</v>
      </c>
      <c r="T557" s="225">
        <f>S557*H557</f>
        <v>0</v>
      </c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R557" s="226" t="s">
        <v>259</v>
      </c>
      <c r="AT557" s="226" t="s">
        <v>138</v>
      </c>
      <c r="AU557" s="226" t="s">
        <v>80</v>
      </c>
      <c r="AY557" s="20" t="s">
        <v>136</v>
      </c>
      <c r="BE557" s="227">
        <f>IF(N557="základní",J557,0)</f>
        <v>0</v>
      </c>
      <c r="BF557" s="227">
        <f>IF(N557="snížená",J557,0)</f>
        <v>0</v>
      </c>
      <c r="BG557" s="227">
        <f>IF(N557="zákl. přenesená",J557,0)</f>
        <v>0</v>
      </c>
      <c r="BH557" s="227">
        <f>IF(N557="sníž. přenesená",J557,0)</f>
        <v>0</v>
      </c>
      <c r="BI557" s="227">
        <f>IF(N557="nulová",J557,0)</f>
        <v>0</v>
      </c>
      <c r="BJ557" s="20" t="s">
        <v>76</v>
      </c>
      <c r="BK557" s="227">
        <f>ROUND(I557*H557,2)</f>
        <v>0</v>
      </c>
      <c r="BL557" s="20" t="s">
        <v>259</v>
      </c>
      <c r="BM557" s="226" t="s">
        <v>517</v>
      </c>
    </row>
    <row r="558" s="2" customFormat="1">
      <c r="A558" s="41"/>
      <c r="B558" s="42"/>
      <c r="C558" s="43"/>
      <c r="D558" s="228" t="s">
        <v>145</v>
      </c>
      <c r="E558" s="43"/>
      <c r="F558" s="229" t="s">
        <v>518</v>
      </c>
      <c r="G558" s="43"/>
      <c r="H558" s="43"/>
      <c r="I558" s="230"/>
      <c r="J558" s="43"/>
      <c r="K558" s="43"/>
      <c r="L558" s="47"/>
      <c r="M558" s="231"/>
      <c r="N558" s="232"/>
      <c r="O558" s="87"/>
      <c r="P558" s="87"/>
      <c r="Q558" s="87"/>
      <c r="R558" s="87"/>
      <c r="S558" s="87"/>
      <c r="T558" s="88"/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T558" s="20" t="s">
        <v>145</v>
      </c>
      <c r="AU558" s="20" t="s">
        <v>80</v>
      </c>
    </row>
    <row r="559" s="13" customFormat="1">
      <c r="A559" s="13"/>
      <c r="B559" s="233"/>
      <c r="C559" s="234"/>
      <c r="D559" s="235" t="s">
        <v>147</v>
      </c>
      <c r="E559" s="236" t="s">
        <v>19</v>
      </c>
      <c r="F559" s="237" t="s">
        <v>148</v>
      </c>
      <c r="G559" s="234"/>
      <c r="H559" s="236" t="s">
        <v>19</v>
      </c>
      <c r="I559" s="238"/>
      <c r="J559" s="234"/>
      <c r="K559" s="234"/>
      <c r="L559" s="239"/>
      <c r="M559" s="240"/>
      <c r="N559" s="241"/>
      <c r="O559" s="241"/>
      <c r="P559" s="241"/>
      <c r="Q559" s="241"/>
      <c r="R559" s="241"/>
      <c r="S559" s="241"/>
      <c r="T559" s="242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3" t="s">
        <v>147</v>
      </c>
      <c r="AU559" s="243" t="s">
        <v>80</v>
      </c>
      <c r="AV559" s="13" t="s">
        <v>76</v>
      </c>
      <c r="AW559" s="13" t="s">
        <v>33</v>
      </c>
      <c r="AX559" s="13" t="s">
        <v>72</v>
      </c>
      <c r="AY559" s="243" t="s">
        <v>136</v>
      </c>
    </row>
    <row r="560" s="13" customFormat="1">
      <c r="A560" s="13"/>
      <c r="B560" s="233"/>
      <c r="C560" s="234"/>
      <c r="D560" s="235" t="s">
        <v>147</v>
      </c>
      <c r="E560" s="236" t="s">
        <v>19</v>
      </c>
      <c r="F560" s="237" t="s">
        <v>149</v>
      </c>
      <c r="G560" s="234"/>
      <c r="H560" s="236" t="s">
        <v>19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147</v>
      </c>
      <c r="AU560" s="243" t="s">
        <v>80</v>
      </c>
      <c r="AV560" s="13" t="s">
        <v>76</v>
      </c>
      <c r="AW560" s="13" t="s">
        <v>33</v>
      </c>
      <c r="AX560" s="13" t="s">
        <v>72</v>
      </c>
      <c r="AY560" s="243" t="s">
        <v>136</v>
      </c>
    </row>
    <row r="561" s="13" customFormat="1">
      <c r="A561" s="13"/>
      <c r="B561" s="233"/>
      <c r="C561" s="234"/>
      <c r="D561" s="235" t="s">
        <v>147</v>
      </c>
      <c r="E561" s="236" t="s">
        <v>19</v>
      </c>
      <c r="F561" s="237" t="s">
        <v>150</v>
      </c>
      <c r="G561" s="234"/>
      <c r="H561" s="236" t="s">
        <v>19</v>
      </c>
      <c r="I561" s="238"/>
      <c r="J561" s="234"/>
      <c r="K561" s="234"/>
      <c r="L561" s="239"/>
      <c r="M561" s="240"/>
      <c r="N561" s="241"/>
      <c r="O561" s="241"/>
      <c r="P561" s="241"/>
      <c r="Q561" s="241"/>
      <c r="R561" s="241"/>
      <c r="S561" s="241"/>
      <c r="T561" s="242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3" t="s">
        <v>147</v>
      </c>
      <c r="AU561" s="243" t="s">
        <v>80</v>
      </c>
      <c r="AV561" s="13" t="s">
        <v>76</v>
      </c>
      <c r="AW561" s="13" t="s">
        <v>33</v>
      </c>
      <c r="AX561" s="13" t="s">
        <v>72</v>
      </c>
      <c r="AY561" s="243" t="s">
        <v>136</v>
      </c>
    </row>
    <row r="562" s="14" customFormat="1">
      <c r="A562" s="14"/>
      <c r="B562" s="244"/>
      <c r="C562" s="245"/>
      <c r="D562" s="235" t="s">
        <v>147</v>
      </c>
      <c r="E562" s="246" t="s">
        <v>19</v>
      </c>
      <c r="F562" s="247" t="s">
        <v>519</v>
      </c>
      <c r="G562" s="245"/>
      <c r="H562" s="248">
        <v>1.5700000000000001</v>
      </c>
      <c r="I562" s="249"/>
      <c r="J562" s="245"/>
      <c r="K562" s="245"/>
      <c r="L562" s="250"/>
      <c r="M562" s="251"/>
      <c r="N562" s="252"/>
      <c r="O562" s="252"/>
      <c r="P562" s="252"/>
      <c r="Q562" s="252"/>
      <c r="R562" s="252"/>
      <c r="S562" s="252"/>
      <c r="T562" s="253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4" t="s">
        <v>147</v>
      </c>
      <c r="AU562" s="254" t="s">
        <v>80</v>
      </c>
      <c r="AV562" s="14" t="s">
        <v>80</v>
      </c>
      <c r="AW562" s="14" t="s">
        <v>33</v>
      </c>
      <c r="AX562" s="14" t="s">
        <v>72</v>
      </c>
      <c r="AY562" s="254" t="s">
        <v>136</v>
      </c>
    </row>
    <row r="563" s="14" customFormat="1">
      <c r="A563" s="14"/>
      <c r="B563" s="244"/>
      <c r="C563" s="245"/>
      <c r="D563" s="235" t="s">
        <v>147</v>
      </c>
      <c r="E563" s="246" t="s">
        <v>19</v>
      </c>
      <c r="F563" s="247" t="s">
        <v>520</v>
      </c>
      <c r="G563" s="245"/>
      <c r="H563" s="248">
        <v>1.5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147</v>
      </c>
      <c r="AU563" s="254" t="s">
        <v>80</v>
      </c>
      <c r="AV563" s="14" t="s">
        <v>80</v>
      </c>
      <c r="AW563" s="14" t="s">
        <v>33</v>
      </c>
      <c r="AX563" s="14" t="s">
        <v>72</v>
      </c>
      <c r="AY563" s="254" t="s">
        <v>136</v>
      </c>
    </row>
    <row r="564" s="13" customFormat="1">
      <c r="A564" s="13"/>
      <c r="B564" s="233"/>
      <c r="C564" s="234"/>
      <c r="D564" s="235" t="s">
        <v>147</v>
      </c>
      <c r="E564" s="236" t="s">
        <v>19</v>
      </c>
      <c r="F564" s="237" t="s">
        <v>165</v>
      </c>
      <c r="G564" s="234"/>
      <c r="H564" s="236" t="s">
        <v>19</v>
      </c>
      <c r="I564" s="238"/>
      <c r="J564" s="234"/>
      <c r="K564" s="234"/>
      <c r="L564" s="239"/>
      <c r="M564" s="240"/>
      <c r="N564" s="241"/>
      <c r="O564" s="241"/>
      <c r="P564" s="241"/>
      <c r="Q564" s="241"/>
      <c r="R564" s="241"/>
      <c r="S564" s="241"/>
      <c r="T564" s="242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3" t="s">
        <v>147</v>
      </c>
      <c r="AU564" s="243" t="s">
        <v>80</v>
      </c>
      <c r="AV564" s="13" t="s">
        <v>76</v>
      </c>
      <c r="AW564" s="13" t="s">
        <v>33</v>
      </c>
      <c r="AX564" s="13" t="s">
        <v>72</v>
      </c>
      <c r="AY564" s="243" t="s">
        <v>136</v>
      </c>
    </row>
    <row r="565" s="14" customFormat="1">
      <c r="A565" s="14"/>
      <c r="B565" s="244"/>
      <c r="C565" s="245"/>
      <c r="D565" s="235" t="s">
        <v>147</v>
      </c>
      <c r="E565" s="246" t="s">
        <v>19</v>
      </c>
      <c r="F565" s="247" t="s">
        <v>520</v>
      </c>
      <c r="G565" s="245"/>
      <c r="H565" s="248">
        <v>1.5</v>
      </c>
      <c r="I565" s="249"/>
      <c r="J565" s="245"/>
      <c r="K565" s="245"/>
      <c r="L565" s="250"/>
      <c r="M565" s="251"/>
      <c r="N565" s="252"/>
      <c r="O565" s="252"/>
      <c r="P565" s="252"/>
      <c r="Q565" s="252"/>
      <c r="R565" s="252"/>
      <c r="S565" s="252"/>
      <c r="T565" s="253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54" t="s">
        <v>147</v>
      </c>
      <c r="AU565" s="254" t="s">
        <v>80</v>
      </c>
      <c r="AV565" s="14" t="s">
        <v>80</v>
      </c>
      <c r="AW565" s="14" t="s">
        <v>33</v>
      </c>
      <c r="AX565" s="14" t="s">
        <v>72</v>
      </c>
      <c r="AY565" s="254" t="s">
        <v>136</v>
      </c>
    </row>
    <row r="566" s="15" customFormat="1">
      <c r="A566" s="15"/>
      <c r="B566" s="255"/>
      <c r="C566" s="256"/>
      <c r="D566" s="235" t="s">
        <v>147</v>
      </c>
      <c r="E566" s="257" t="s">
        <v>19</v>
      </c>
      <c r="F566" s="258" t="s">
        <v>166</v>
      </c>
      <c r="G566" s="256"/>
      <c r="H566" s="259">
        <v>4.5700000000000003</v>
      </c>
      <c r="I566" s="260"/>
      <c r="J566" s="256"/>
      <c r="K566" s="256"/>
      <c r="L566" s="261"/>
      <c r="M566" s="262"/>
      <c r="N566" s="263"/>
      <c r="O566" s="263"/>
      <c r="P566" s="263"/>
      <c r="Q566" s="263"/>
      <c r="R566" s="263"/>
      <c r="S566" s="263"/>
      <c r="T566" s="264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65" t="s">
        <v>147</v>
      </c>
      <c r="AU566" s="265" t="s">
        <v>80</v>
      </c>
      <c r="AV566" s="15" t="s">
        <v>156</v>
      </c>
      <c r="AW566" s="15" t="s">
        <v>33</v>
      </c>
      <c r="AX566" s="15" t="s">
        <v>72</v>
      </c>
      <c r="AY566" s="265" t="s">
        <v>136</v>
      </c>
    </row>
    <row r="567" s="16" customFormat="1">
      <c r="A567" s="16"/>
      <c r="B567" s="266"/>
      <c r="C567" s="267"/>
      <c r="D567" s="235" t="s">
        <v>147</v>
      </c>
      <c r="E567" s="268" t="s">
        <v>19</v>
      </c>
      <c r="F567" s="269" t="s">
        <v>167</v>
      </c>
      <c r="G567" s="267"/>
      <c r="H567" s="270">
        <v>4.5700000000000003</v>
      </c>
      <c r="I567" s="271"/>
      <c r="J567" s="267"/>
      <c r="K567" s="267"/>
      <c r="L567" s="272"/>
      <c r="M567" s="273"/>
      <c r="N567" s="274"/>
      <c r="O567" s="274"/>
      <c r="P567" s="274"/>
      <c r="Q567" s="274"/>
      <c r="R567" s="274"/>
      <c r="S567" s="274"/>
      <c r="T567" s="275"/>
      <c r="U567" s="16"/>
      <c r="V567" s="16"/>
      <c r="W567" s="16"/>
      <c r="X567" s="16"/>
      <c r="Y567" s="16"/>
      <c r="Z567" s="16"/>
      <c r="AA567" s="16"/>
      <c r="AB567" s="16"/>
      <c r="AC567" s="16"/>
      <c r="AD567" s="16"/>
      <c r="AE567" s="16"/>
      <c r="AT567" s="276" t="s">
        <v>147</v>
      </c>
      <c r="AU567" s="276" t="s">
        <v>80</v>
      </c>
      <c r="AV567" s="16" t="s">
        <v>143</v>
      </c>
      <c r="AW567" s="16" t="s">
        <v>33</v>
      </c>
      <c r="AX567" s="16" t="s">
        <v>76</v>
      </c>
      <c r="AY567" s="276" t="s">
        <v>136</v>
      </c>
    </row>
    <row r="568" s="2" customFormat="1" ht="24.15" customHeight="1">
      <c r="A568" s="41"/>
      <c r="B568" s="42"/>
      <c r="C568" s="215" t="s">
        <v>521</v>
      </c>
      <c r="D568" s="215" t="s">
        <v>138</v>
      </c>
      <c r="E568" s="216" t="s">
        <v>522</v>
      </c>
      <c r="F568" s="217" t="s">
        <v>523</v>
      </c>
      <c r="G568" s="218" t="s">
        <v>195</v>
      </c>
      <c r="H568" s="219">
        <v>10</v>
      </c>
      <c r="I568" s="220"/>
      <c r="J568" s="221">
        <f>ROUND(I568*H568,2)</f>
        <v>0</v>
      </c>
      <c r="K568" s="217" t="s">
        <v>142</v>
      </c>
      <c r="L568" s="47"/>
      <c r="M568" s="222" t="s">
        <v>19</v>
      </c>
      <c r="N568" s="223" t="s">
        <v>43</v>
      </c>
      <c r="O568" s="87"/>
      <c r="P568" s="224">
        <f>O568*H568</f>
        <v>0</v>
      </c>
      <c r="Q568" s="224">
        <v>0.0051900000000000002</v>
      </c>
      <c r="R568" s="224">
        <f>Q568*H568</f>
        <v>0.051900000000000002</v>
      </c>
      <c r="S568" s="224">
        <v>0</v>
      </c>
      <c r="T568" s="225">
        <f>S568*H568</f>
        <v>0</v>
      </c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R568" s="226" t="s">
        <v>259</v>
      </c>
      <c r="AT568" s="226" t="s">
        <v>138</v>
      </c>
      <c r="AU568" s="226" t="s">
        <v>80</v>
      </c>
      <c r="AY568" s="20" t="s">
        <v>136</v>
      </c>
      <c r="BE568" s="227">
        <f>IF(N568="základní",J568,0)</f>
        <v>0</v>
      </c>
      <c r="BF568" s="227">
        <f>IF(N568="snížená",J568,0)</f>
        <v>0</v>
      </c>
      <c r="BG568" s="227">
        <f>IF(N568="zákl. přenesená",J568,0)</f>
        <v>0</v>
      </c>
      <c r="BH568" s="227">
        <f>IF(N568="sníž. přenesená",J568,0)</f>
        <v>0</v>
      </c>
      <c r="BI568" s="227">
        <f>IF(N568="nulová",J568,0)</f>
        <v>0</v>
      </c>
      <c r="BJ568" s="20" t="s">
        <v>76</v>
      </c>
      <c r="BK568" s="227">
        <f>ROUND(I568*H568,2)</f>
        <v>0</v>
      </c>
      <c r="BL568" s="20" t="s">
        <v>259</v>
      </c>
      <c r="BM568" s="226" t="s">
        <v>524</v>
      </c>
    </row>
    <row r="569" s="2" customFormat="1">
      <c r="A569" s="41"/>
      <c r="B569" s="42"/>
      <c r="C569" s="43"/>
      <c r="D569" s="228" t="s">
        <v>145</v>
      </c>
      <c r="E569" s="43"/>
      <c r="F569" s="229" t="s">
        <v>525</v>
      </c>
      <c r="G569" s="43"/>
      <c r="H569" s="43"/>
      <c r="I569" s="230"/>
      <c r="J569" s="43"/>
      <c r="K569" s="43"/>
      <c r="L569" s="47"/>
      <c r="M569" s="231"/>
      <c r="N569" s="232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145</v>
      </c>
      <c r="AU569" s="20" t="s">
        <v>80</v>
      </c>
    </row>
    <row r="570" s="2" customFormat="1" ht="33" customHeight="1">
      <c r="A570" s="41"/>
      <c r="B570" s="42"/>
      <c r="C570" s="215" t="s">
        <v>526</v>
      </c>
      <c r="D570" s="215" t="s">
        <v>138</v>
      </c>
      <c r="E570" s="216" t="s">
        <v>527</v>
      </c>
      <c r="F570" s="217" t="s">
        <v>528</v>
      </c>
      <c r="G570" s="218" t="s">
        <v>181</v>
      </c>
      <c r="H570" s="219">
        <v>28.024999999999999</v>
      </c>
      <c r="I570" s="220"/>
      <c r="J570" s="221">
        <f>ROUND(I570*H570,2)</f>
        <v>0</v>
      </c>
      <c r="K570" s="217" t="s">
        <v>142</v>
      </c>
      <c r="L570" s="47"/>
      <c r="M570" s="222" t="s">
        <v>19</v>
      </c>
      <c r="N570" s="223" t="s">
        <v>43</v>
      </c>
      <c r="O570" s="87"/>
      <c r="P570" s="224">
        <f>O570*H570</f>
        <v>0</v>
      </c>
      <c r="Q570" s="224">
        <v>0.012880000000000001</v>
      </c>
      <c r="R570" s="224">
        <f>Q570*H570</f>
        <v>0.36096200000000001</v>
      </c>
      <c r="S570" s="224">
        <v>0</v>
      </c>
      <c r="T570" s="225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26" t="s">
        <v>259</v>
      </c>
      <c r="AT570" s="226" t="s">
        <v>138</v>
      </c>
      <c r="AU570" s="226" t="s">
        <v>80</v>
      </c>
      <c r="AY570" s="20" t="s">
        <v>136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20" t="s">
        <v>76</v>
      </c>
      <c r="BK570" s="227">
        <f>ROUND(I570*H570,2)</f>
        <v>0</v>
      </c>
      <c r="BL570" s="20" t="s">
        <v>259</v>
      </c>
      <c r="BM570" s="226" t="s">
        <v>529</v>
      </c>
    </row>
    <row r="571" s="2" customFormat="1">
      <c r="A571" s="41"/>
      <c r="B571" s="42"/>
      <c r="C571" s="43"/>
      <c r="D571" s="228" t="s">
        <v>145</v>
      </c>
      <c r="E571" s="43"/>
      <c r="F571" s="229" t="s">
        <v>530</v>
      </c>
      <c r="G571" s="43"/>
      <c r="H571" s="43"/>
      <c r="I571" s="230"/>
      <c r="J571" s="43"/>
      <c r="K571" s="43"/>
      <c r="L571" s="47"/>
      <c r="M571" s="231"/>
      <c r="N571" s="232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145</v>
      </c>
      <c r="AU571" s="20" t="s">
        <v>80</v>
      </c>
    </row>
    <row r="572" s="13" customFormat="1">
      <c r="A572" s="13"/>
      <c r="B572" s="233"/>
      <c r="C572" s="234"/>
      <c r="D572" s="235" t="s">
        <v>147</v>
      </c>
      <c r="E572" s="236" t="s">
        <v>19</v>
      </c>
      <c r="F572" s="237" t="s">
        <v>148</v>
      </c>
      <c r="G572" s="234"/>
      <c r="H572" s="236" t="s">
        <v>19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147</v>
      </c>
      <c r="AU572" s="243" t="s">
        <v>80</v>
      </c>
      <c r="AV572" s="13" t="s">
        <v>76</v>
      </c>
      <c r="AW572" s="13" t="s">
        <v>33</v>
      </c>
      <c r="AX572" s="13" t="s">
        <v>72</v>
      </c>
      <c r="AY572" s="243" t="s">
        <v>136</v>
      </c>
    </row>
    <row r="573" s="13" customFormat="1">
      <c r="A573" s="13"/>
      <c r="B573" s="233"/>
      <c r="C573" s="234"/>
      <c r="D573" s="235" t="s">
        <v>147</v>
      </c>
      <c r="E573" s="236" t="s">
        <v>19</v>
      </c>
      <c r="F573" s="237" t="s">
        <v>149</v>
      </c>
      <c r="G573" s="234"/>
      <c r="H573" s="236" t="s">
        <v>19</v>
      </c>
      <c r="I573" s="238"/>
      <c r="J573" s="234"/>
      <c r="K573" s="234"/>
      <c r="L573" s="239"/>
      <c r="M573" s="240"/>
      <c r="N573" s="241"/>
      <c r="O573" s="241"/>
      <c r="P573" s="241"/>
      <c r="Q573" s="241"/>
      <c r="R573" s="241"/>
      <c r="S573" s="241"/>
      <c r="T573" s="242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3" t="s">
        <v>147</v>
      </c>
      <c r="AU573" s="243" t="s">
        <v>80</v>
      </c>
      <c r="AV573" s="13" t="s">
        <v>76</v>
      </c>
      <c r="AW573" s="13" t="s">
        <v>33</v>
      </c>
      <c r="AX573" s="13" t="s">
        <v>72</v>
      </c>
      <c r="AY573" s="243" t="s">
        <v>136</v>
      </c>
    </row>
    <row r="574" s="13" customFormat="1">
      <c r="A574" s="13"/>
      <c r="B574" s="233"/>
      <c r="C574" s="234"/>
      <c r="D574" s="235" t="s">
        <v>147</v>
      </c>
      <c r="E574" s="236" t="s">
        <v>19</v>
      </c>
      <c r="F574" s="237" t="s">
        <v>150</v>
      </c>
      <c r="G574" s="234"/>
      <c r="H574" s="236" t="s">
        <v>19</v>
      </c>
      <c r="I574" s="238"/>
      <c r="J574" s="234"/>
      <c r="K574" s="234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147</v>
      </c>
      <c r="AU574" s="243" t="s">
        <v>80</v>
      </c>
      <c r="AV574" s="13" t="s">
        <v>76</v>
      </c>
      <c r="AW574" s="13" t="s">
        <v>33</v>
      </c>
      <c r="AX574" s="13" t="s">
        <v>72</v>
      </c>
      <c r="AY574" s="243" t="s">
        <v>136</v>
      </c>
    </row>
    <row r="575" s="14" customFormat="1">
      <c r="A575" s="14"/>
      <c r="B575" s="244"/>
      <c r="C575" s="245"/>
      <c r="D575" s="235" t="s">
        <v>147</v>
      </c>
      <c r="E575" s="246" t="s">
        <v>19</v>
      </c>
      <c r="F575" s="247" t="s">
        <v>531</v>
      </c>
      <c r="G575" s="245"/>
      <c r="H575" s="248">
        <v>19.100000000000001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147</v>
      </c>
      <c r="AU575" s="254" t="s">
        <v>80</v>
      </c>
      <c r="AV575" s="14" t="s">
        <v>80</v>
      </c>
      <c r="AW575" s="14" t="s">
        <v>33</v>
      </c>
      <c r="AX575" s="14" t="s">
        <v>72</v>
      </c>
      <c r="AY575" s="254" t="s">
        <v>136</v>
      </c>
    </row>
    <row r="576" s="13" customFormat="1">
      <c r="A576" s="13"/>
      <c r="B576" s="233"/>
      <c r="C576" s="234"/>
      <c r="D576" s="235" t="s">
        <v>147</v>
      </c>
      <c r="E576" s="236" t="s">
        <v>19</v>
      </c>
      <c r="F576" s="237" t="s">
        <v>165</v>
      </c>
      <c r="G576" s="234"/>
      <c r="H576" s="236" t="s">
        <v>19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147</v>
      </c>
      <c r="AU576" s="243" t="s">
        <v>80</v>
      </c>
      <c r="AV576" s="13" t="s">
        <v>76</v>
      </c>
      <c r="AW576" s="13" t="s">
        <v>33</v>
      </c>
      <c r="AX576" s="13" t="s">
        <v>72</v>
      </c>
      <c r="AY576" s="243" t="s">
        <v>136</v>
      </c>
    </row>
    <row r="577" s="14" customFormat="1">
      <c r="A577" s="14"/>
      <c r="B577" s="244"/>
      <c r="C577" s="245"/>
      <c r="D577" s="235" t="s">
        <v>147</v>
      </c>
      <c r="E577" s="246" t="s">
        <v>19</v>
      </c>
      <c r="F577" s="247" t="s">
        <v>335</v>
      </c>
      <c r="G577" s="245"/>
      <c r="H577" s="248">
        <v>8.9250000000000007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147</v>
      </c>
      <c r="AU577" s="254" t="s">
        <v>80</v>
      </c>
      <c r="AV577" s="14" t="s">
        <v>80</v>
      </c>
      <c r="AW577" s="14" t="s">
        <v>33</v>
      </c>
      <c r="AX577" s="14" t="s">
        <v>72</v>
      </c>
      <c r="AY577" s="254" t="s">
        <v>136</v>
      </c>
    </row>
    <row r="578" s="16" customFormat="1">
      <c r="A578" s="16"/>
      <c r="B578" s="266"/>
      <c r="C578" s="267"/>
      <c r="D578" s="235" t="s">
        <v>147</v>
      </c>
      <c r="E578" s="268" t="s">
        <v>19</v>
      </c>
      <c r="F578" s="269" t="s">
        <v>167</v>
      </c>
      <c r="G578" s="267"/>
      <c r="H578" s="270">
        <v>28.025000000000002</v>
      </c>
      <c r="I578" s="271"/>
      <c r="J578" s="267"/>
      <c r="K578" s="267"/>
      <c r="L578" s="272"/>
      <c r="M578" s="273"/>
      <c r="N578" s="274"/>
      <c r="O578" s="274"/>
      <c r="P578" s="274"/>
      <c r="Q578" s="274"/>
      <c r="R578" s="274"/>
      <c r="S578" s="274"/>
      <c r="T578" s="275"/>
      <c r="U578" s="16"/>
      <c r="V578" s="16"/>
      <c r="W578" s="16"/>
      <c r="X578" s="16"/>
      <c r="Y578" s="16"/>
      <c r="Z578" s="16"/>
      <c r="AA578" s="16"/>
      <c r="AB578" s="16"/>
      <c r="AC578" s="16"/>
      <c r="AD578" s="16"/>
      <c r="AE578" s="16"/>
      <c r="AT578" s="276" t="s">
        <v>147</v>
      </c>
      <c r="AU578" s="276" t="s">
        <v>80</v>
      </c>
      <c r="AV578" s="16" t="s">
        <v>143</v>
      </c>
      <c r="AW578" s="16" t="s">
        <v>33</v>
      </c>
      <c r="AX578" s="16" t="s">
        <v>76</v>
      </c>
      <c r="AY578" s="276" t="s">
        <v>136</v>
      </c>
    </row>
    <row r="579" s="2" customFormat="1" ht="37.8" customHeight="1">
      <c r="A579" s="41"/>
      <c r="B579" s="42"/>
      <c r="C579" s="215" t="s">
        <v>532</v>
      </c>
      <c r="D579" s="215" t="s">
        <v>138</v>
      </c>
      <c r="E579" s="216" t="s">
        <v>533</v>
      </c>
      <c r="F579" s="217" t="s">
        <v>534</v>
      </c>
      <c r="G579" s="218" t="s">
        <v>181</v>
      </c>
      <c r="H579" s="219">
        <v>19.338000000000001</v>
      </c>
      <c r="I579" s="220"/>
      <c r="J579" s="221">
        <f>ROUND(I579*H579,2)</f>
        <v>0</v>
      </c>
      <c r="K579" s="217" t="s">
        <v>142</v>
      </c>
      <c r="L579" s="47"/>
      <c r="M579" s="222" t="s">
        <v>19</v>
      </c>
      <c r="N579" s="223" t="s">
        <v>43</v>
      </c>
      <c r="O579" s="87"/>
      <c r="P579" s="224">
        <f>O579*H579</f>
        <v>0</v>
      </c>
      <c r="Q579" s="224">
        <v>0.029641399999999998</v>
      </c>
      <c r="R579" s="224">
        <f>Q579*H579</f>
        <v>0.57320539319999997</v>
      </c>
      <c r="S579" s="224">
        <v>0</v>
      </c>
      <c r="T579" s="225">
        <f>S579*H579</f>
        <v>0</v>
      </c>
      <c r="U579" s="41"/>
      <c r="V579" s="41"/>
      <c r="W579" s="41"/>
      <c r="X579" s="41"/>
      <c r="Y579" s="41"/>
      <c r="Z579" s="41"/>
      <c r="AA579" s="41"/>
      <c r="AB579" s="41"/>
      <c r="AC579" s="41"/>
      <c r="AD579" s="41"/>
      <c r="AE579" s="41"/>
      <c r="AR579" s="226" t="s">
        <v>259</v>
      </c>
      <c r="AT579" s="226" t="s">
        <v>138</v>
      </c>
      <c r="AU579" s="226" t="s">
        <v>80</v>
      </c>
      <c r="AY579" s="20" t="s">
        <v>136</v>
      </c>
      <c r="BE579" s="227">
        <f>IF(N579="základní",J579,0)</f>
        <v>0</v>
      </c>
      <c r="BF579" s="227">
        <f>IF(N579="snížená",J579,0)</f>
        <v>0</v>
      </c>
      <c r="BG579" s="227">
        <f>IF(N579="zákl. přenesená",J579,0)</f>
        <v>0</v>
      </c>
      <c r="BH579" s="227">
        <f>IF(N579="sníž. přenesená",J579,0)</f>
        <v>0</v>
      </c>
      <c r="BI579" s="227">
        <f>IF(N579="nulová",J579,0)</f>
        <v>0</v>
      </c>
      <c r="BJ579" s="20" t="s">
        <v>76</v>
      </c>
      <c r="BK579" s="227">
        <f>ROUND(I579*H579,2)</f>
        <v>0</v>
      </c>
      <c r="BL579" s="20" t="s">
        <v>259</v>
      </c>
      <c r="BM579" s="226" t="s">
        <v>535</v>
      </c>
    </row>
    <row r="580" s="2" customFormat="1">
      <c r="A580" s="41"/>
      <c r="B580" s="42"/>
      <c r="C580" s="43"/>
      <c r="D580" s="228" t="s">
        <v>145</v>
      </c>
      <c r="E580" s="43"/>
      <c r="F580" s="229" t="s">
        <v>536</v>
      </c>
      <c r="G580" s="43"/>
      <c r="H580" s="43"/>
      <c r="I580" s="230"/>
      <c r="J580" s="43"/>
      <c r="K580" s="43"/>
      <c r="L580" s="47"/>
      <c r="M580" s="231"/>
      <c r="N580" s="232"/>
      <c r="O580" s="87"/>
      <c r="P580" s="87"/>
      <c r="Q580" s="87"/>
      <c r="R580" s="87"/>
      <c r="S580" s="87"/>
      <c r="T580" s="88"/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T580" s="20" t="s">
        <v>145</v>
      </c>
      <c r="AU580" s="20" t="s">
        <v>80</v>
      </c>
    </row>
    <row r="581" s="13" customFormat="1">
      <c r="A581" s="13"/>
      <c r="B581" s="233"/>
      <c r="C581" s="234"/>
      <c r="D581" s="235" t="s">
        <v>147</v>
      </c>
      <c r="E581" s="236" t="s">
        <v>19</v>
      </c>
      <c r="F581" s="237" t="s">
        <v>163</v>
      </c>
      <c r="G581" s="234"/>
      <c r="H581" s="236" t="s">
        <v>19</v>
      </c>
      <c r="I581" s="238"/>
      <c r="J581" s="234"/>
      <c r="K581" s="234"/>
      <c r="L581" s="239"/>
      <c r="M581" s="240"/>
      <c r="N581" s="241"/>
      <c r="O581" s="241"/>
      <c r="P581" s="241"/>
      <c r="Q581" s="241"/>
      <c r="R581" s="241"/>
      <c r="S581" s="241"/>
      <c r="T581" s="242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3" t="s">
        <v>147</v>
      </c>
      <c r="AU581" s="243" t="s">
        <v>80</v>
      </c>
      <c r="AV581" s="13" t="s">
        <v>76</v>
      </c>
      <c r="AW581" s="13" t="s">
        <v>33</v>
      </c>
      <c r="AX581" s="13" t="s">
        <v>72</v>
      </c>
      <c r="AY581" s="243" t="s">
        <v>136</v>
      </c>
    </row>
    <row r="582" s="13" customFormat="1">
      <c r="A582" s="13"/>
      <c r="B582" s="233"/>
      <c r="C582" s="234"/>
      <c r="D582" s="235" t="s">
        <v>147</v>
      </c>
      <c r="E582" s="236" t="s">
        <v>19</v>
      </c>
      <c r="F582" s="237" t="s">
        <v>149</v>
      </c>
      <c r="G582" s="234"/>
      <c r="H582" s="236" t="s">
        <v>19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147</v>
      </c>
      <c r="AU582" s="243" t="s">
        <v>80</v>
      </c>
      <c r="AV582" s="13" t="s">
        <v>76</v>
      </c>
      <c r="AW582" s="13" t="s">
        <v>33</v>
      </c>
      <c r="AX582" s="13" t="s">
        <v>72</v>
      </c>
      <c r="AY582" s="243" t="s">
        <v>136</v>
      </c>
    </row>
    <row r="583" s="13" customFormat="1">
      <c r="A583" s="13"/>
      <c r="B583" s="233"/>
      <c r="C583" s="234"/>
      <c r="D583" s="235" t="s">
        <v>147</v>
      </c>
      <c r="E583" s="236" t="s">
        <v>19</v>
      </c>
      <c r="F583" s="237" t="s">
        <v>150</v>
      </c>
      <c r="G583" s="234"/>
      <c r="H583" s="236" t="s">
        <v>19</v>
      </c>
      <c r="I583" s="238"/>
      <c r="J583" s="234"/>
      <c r="K583" s="234"/>
      <c r="L583" s="239"/>
      <c r="M583" s="240"/>
      <c r="N583" s="241"/>
      <c r="O583" s="241"/>
      <c r="P583" s="241"/>
      <c r="Q583" s="241"/>
      <c r="R583" s="241"/>
      <c r="S583" s="241"/>
      <c r="T583" s="24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3" t="s">
        <v>147</v>
      </c>
      <c r="AU583" s="243" t="s">
        <v>80</v>
      </c>
      <c r="AV583" s="13" t="s">
        <v>76</v>
      </c>
      <c r="AW583" s="13" t="s">
        <v>33</v>
      </c>
      <c r="AX583" s="13" t="s">
        <v>72</v>
      </c>
      <c r="AY583" s="243" t="s">
        <v>136</v>
      </c>
    </row>
    <row r="584" s="14" customFormat="1">
      <c r="A584" s="14"/>
      <c r="B584" s="244"/>
      <c r="C584" s="245"/>
      <c r="D584" s="235" t="s">
        <v>147</v>
      </c>
      <c r="E584" s="246" t="s">
        <v>19</v>
      </c>
      <c r="F584" s="247" t="s">
        <v>336</v>
      </c>
      <c r="G584" s="245"/>
      <c r="H584" s="248">
        <v>4.6710000000000003</v>
      </c>
      <c r="I584" s="249"/>
      <c r="J584" s="245"/>
      <c r="K584" s="245"/>
      <c r="L584" s="250"/>
      <c r="M584" s="251"/>
      <c r="N584" s="252"/>
      <c r="O584" s="252"/>
      <c r="P584" s="252"/>
      <c r="Q584" s="252"/>
      <c r="R584" s="252"/>
      <c r="S584" s="252"/>
      <c r="T584" s="25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4" t="s">
        <v>147</v>
      </c>
      <c r="AU584" s="254" t="s">
        <v>80</v>
      </c>
      <c r="AV584" s="14" t="s">
        <v>80</v>
      </c>
      <c r="AW584" s="14" t="s">
        <v>33</v>
      </c>
      <c r="AX584" s="14" t="s">
        <v>72</v>
      </c>
      <c r="AY584" s="254" t="s">
        <v>136</v>
      </c>
    </row>
    <row r="585" s="14" customFormat="1">
      <c r="A585" s="14"/>
      <c r="B585" s="244"/>
      <c r="C585" s="245"/>
      <c r="D585" s="235" t="s">
        <v>147</v>
      </c>
      <c r="E585" s="246" t="s">
        <v>19</v>
      </c>
      <c r="F585" s="247" t="s">
        <v>537</v>
      </c>
      <c r="G585" s="245"/>
      <c r="H585" s="248">
        <v>2.3799999999999999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147</v>
      </c>
      <c r="AU585" s="254" t="s">
        <v>80</v>
      </c>
      <c r="AV585" s="14" t="s">
        <v>80</v>
      </c>
      <c r="AW585" s="14" t="s">
        <v>33</v>
      </c>
      <c r="AX585" s="14" t="s">
        <v>72</v>
      </c>
      <c r="AY585" s="254" t="s">
        <v>136</v>
      </c>
    </row>
    <row r="586" s="14" customFormat="1">
      <c r="A586" s="14"/>
      <c r="B586" s="244"/>
      <c r="C586" s="245"/>
      <c r="D586" s="235" t="s">
        <v>147</v>
      </c>
      <c r="E586" s="246" t="s">
        <v>19</v>
      </c>
      <c r="F586" s="247" t="s">
        <v>390</v>
      </c>
      <c r="G586" s="245"/>
      <c r="H586" s="248">
        <v>2.6179999999999999</v>
      </c>
      <c r="I586" s="249"/>
      <c r="J586" s="245"/>
      <c r="K586" s="245"/>
      <c r="L586" s="250"/>
      <c r="M586" s="251"/>
      <c r="N586" s="252"/>
      <c r="O586" s="252"/>
      <c r="P586" s="252"/>
      <c r="Q586" s="252"/>
      <c r="R586" s="252"/>
      <c r="S586" s="252"/>
      <c r="T586" s="253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4" t="s">
        <v>147</v>
      </c>
      <c r="AU586" s="254" t="s">
        <v>80</v>
      </c>
      <c r="AV586" s="14" t="s">
        <v>80</v>
      </c>
      <c r="AW586" s="14" t="s">
        <v>33</v>
      </c>
      <c r="AX586" s="14" t="s">
        <v>72</v>
      </c>
      <c r="AY586" s="254" t="s">
        <v>136</v>
      </c>
    </row>
    <row r="587" s="13" customFormat="1">
      <c r="A587" s="13"/>
      <c r="B587" s="233"/>
      <c r="C587" s="234"/>
      <c r="D587" s="235" t="s">
        <v>147</v>
      </c>
      <c r="E587" s="236" t="s">
        <v>19</v>
      </c>
      <c r="F587" s="237" t="s">
        <v>165</v>
      </c>
      <c r="G587" s="234"/>
      <c r="H587" s="236" t="s">
        <v>19</v>
      </c>
      <c r="I587" s="238"/>
      <c r="J587" s="234"/>
      <c r="K587" s="234"/>
      <c r="L587" s="239"/>
      <c r="M587" s="240"/>
      <c r="N587" s="241"/>
      <c r="O587" s="241"/>
      <c r="P587" s="241"/>
      <c r="Q587" s="241"/>
      <c r="R587" s="241"/>
      <c r="S587" s="241"/>
      <c r="T587" s="24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3" t="s">
        <v>147</v>
      </c>
      <c r="AU587" s="243" t="s">
        <v>80</v>
      </c>
      <c r="AV587" s="13" t="s">
        <v>76</v>
      </c>
      <c r="AW587" s="13" t="s">
        <v>33</v>
      </c>
      <c r="AX587" s="13" t="s">
        <v>72</v>
      </c>
      <c r="AY587" s="243" t="s">
        <v>136</v>
      </c>
    </row>
    <row r="588" s="14" customFormat="1">
      <c r="A588" s="14"/>
      <c r="B588" s="244"/>
      <c r="C588" s="245"/>
      <c r="D588" s="235" t="s">
        <v>147</v>
      </c>
      <c r="E588" s="246" t="s">
        <v>19</v>
      </c>
      <c r="F588" s="247" t="s">
        <v>336</v>
      </c>
      <c r="G588" s="245"/>
      <c r="H588" s="248">
        <v>4.6710000000000003</v>
      </c>
      <c r="I588" s="249"/>
      <c r="J588" s="245"/>
      <c r="K588" s="245"/>
      <c r="L588" s="250"/>
      <c r="M588" s="251"/>
      <c r="N588" s="252"/>
      <c r="O588" s="252"/>
      <c r="P588" s="252"/>
      <c r="Q588" s="252"/>
      <c r="R588" s="252"/>
      <c r="S588" s="252"/>
      <c r="T588" s="25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4" t="s">
        <v>147</v>
      </c>
      <c r="AU588" s="254" t="s">
        <v>80</v>
      </c>
      <c r="AV588" s="14" t="s">
        <v>80</v>
      </c>
      <c r="AW588" s="14" t="s">
        <v>33</v>
      </c>
      <c r="AX588" s="14" t="s">
        <v>72</v>
      </c>
      <c r="AY588" s="254" t="s">
        <v>136</v>
      </c>
    </row>
    <row r="589" s="14" customFormat="1">
      <c r="A589" s="14"/>
      <c r="B589" s="244"/>
      <c r="C589" s="245"/>
      <c r="D589" s="235" t="s">
        <v>147</v>
      </c>
      <c r="E589" s="246" t="s">
        <v>19</v>
      </c>
      <c r="F589" s="247" t="s">
        <v>537</v>
      </c>
      <c r="G589" s="245"/>
      <c r="H589" s="248">
        <v>2.3799999999999999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147</v>
      </c>
      <c r="AU589" s="254" t="s">
        <v>80</v>
      </c>
      <c r="AV589" s="14" t="s">
        <v>80</v>
      </c>
      <c r="AW589" s="14" t="s">
        <v>33</v>
      </c>
      <c r="AX589" s="14" t="s">
        <v>72</v>
      </c>
      <c r="AY589" s="254" t="s">
        <v>136</v>
      </c>
    </row>
    <row r="590" s="14" customFormat="1">
      <c r="A590" s="14"/>
      <c r="B590" s="244"/>
      <c r="C590" s="245"/>
      <c r="D590" s="235" t="s">
        <v>147</v>
      </c>
      <c r="E590" s="246" t="s">
        <v>19</v>
      </c>
      <c r="F590" s="247" t="s">
        <v>390</v>
      </c>
      <c r="G590" s="245"/>
      <c r="H590" s="248">
        <v>2.6179999999999999</v>
      </c>
      <c r="I590" s="249"/>
      <c r="J590" s="245"/>
      <c r="K590" s="245"/>
      <c r="L590" s="250"/>
      <c r="M590" s="251"/>
      <c r="N590" s="252"/>
      <c r="O590" s="252"/>
      <c r="P590" s="252"/>
      <c r="Q590" s="252"/>
      <c r="R590" s="252"/>
      <c r="S590" s="252"/>
      <c r="T590" s="253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4" t="s">
        <v>147</v>
      </c>
      <c r="AU590" s="254" t="s">
        <v>80</v>
      </c>
      <c r="AV590" s="14" t="s">
        <v>80</v>
      </c>
      <c r="AW590" s="14" t="s">
        <v>33</v>
      </c>
      <c r="AX590" s="14" t="s">
        <v>72</v>
      </c>
      <c r="AY590" s="254" t="s">
        <v>136</v>
      </c>
    </row>
    <row r="591" s="16" customFormat="1">
      <c r="A591" s="16"/>
      <c r="B591" s="266"/>
      <c r="C591" s="267"/>
      <c r="D591" s="235" t="s">
        <v>147</v>
      </c>
      <c r="E591" s="268" t="s">
        <v>19</v>
      </c>
      <c r="F591" s="269" t="s">
        <v>167</v>
      </c>
      <c r="G591" s="267"/>
      <c r="H591" s="270">
        <v>19.338000000000001</v>
      </c>
      <c r="I591" s="271"/>
      <c r="J591" s="267"/>
      <c r="K591" s="267"/>
      <c r="L591" s="272"/>
      <c r="M591" s="273"/>
      <c r="N591" s="274"/>
      <c r="O591" s="274"/>
      <c r="P591" s="274"/>
      <c r="Q591" s="274"/>
      <c r="R591" s="274"/>
      <c r="S591" s="274"/>
      <c r="T591" s="275"/>
      <c r="U591" s="16"/>
      <c r="V591" s="16"/>
      <c r="W591" s="16"/>
      <c r="X591" s="16"/>
      <c r="Y591" s="16"/>
      <c r="Z591" s="16"/>
      <c r="AA591" s="16"/>
      <c r="AB591" s="16"/>
      <c r="AC591" s="16"/>
      <c r="AD591" s="16"/>
      <c r="AE591" s="16"/>
      <c r="AT591" s="276" t="s">
        <v>147</v>
      </c>
      <c r="AU591" s="276" t="s">
        <v>80</v>
      </c>
      <c r="AV591" s="16" t="s">
        <v>143</v>
      </c>
      <c r="AW591" s="16" t="s">
        <v>33</v>
      </c>
      <c r="AX591" s="16" t="s">
        <v>76</v>
      </c>
      <c r="AY591" s="276" t="s">
        <v>136</v>
      </c>
    </row>
    <row r="592" s="2" customFormat="1" ht="24.15" customHeight="1">
      <c r="A592" s="41"/>
      <c r="B592" s="42"/>
      <c r="C592" s="215" t="s">
        <v>538</v>
      </c>
      <c r="D592" s="215" t="s">
        <v>138</v>
      </c>
      <c r="E592" s="216" t="s">
        <v>539</v>
      </c>
      <c r="F592" s="217" t="s">
        <v>540</v>
      </c>
      <c r="G592" s="218" t="s">
        <v>181</v>
      </c>
      <c r="H592" s="219">
        <v>47.363</v>
      </c>
      <c r="I592" s="220"/>
      <c r="J592" s="221">
        <f>ROUND(I592*H592,2)</f>
        <v>0</v>
      </c>
      <c r="K592" s="217" t="s">
        <v>142</v>
      </c>
      <c r="L592" s="47"/>
      <c r="M592" s="222" t="s">
        <v>19</v>
      </c>
      <c r="N592" s="223" t="s">
        <v>43</v>
      </c>
      <c r="O592" s="87"/>
      <c r="P592" s="224">
        <f>O592*H592</f>
        <v>0</v>
      </c>
      <c r="Q592" s="224">
        <v>0.00010000000000000001</v>
      </c>
      <c r="R592" s="224">
        <f>Q592*H592</f>
        <v>0.0047363000000000006</v>
      </c>
      <c r="S592" s="224">
        <v>0</v>
      </c>
      <c r="T592" s="225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26" t="s">
        <v>259</v>
      </c>
      <c r="AT592" s="226" t="s">
        <v>138</v>
      </c>
      <c r="AU592" s="226" t="s">
        <v>80</v>
      </c>
      <c r="AY592" s="20" t="s">
        <v>136</v>
      </c>
      <c r="BE592" s="227">
        <f>IF(N592="základní",J592,0)</f>
        <v>0</v>
      </c>
      <c r="BF592" s="227">
        <f>IF(N592="snížená",J592,0)</f>
        <v>0</v>
      </c>
      <c r="BG592" s="227">
        <f>IF(N592="zákl. přenesená",J592,0)</f>
        <v>0</v>
      </c>
      <c r="BH592" s="227">
        <f>IF(N592="sníž. přenesená",J592,0)</f>
        <v>0</v>
      </c>
      <c r="BI592" s="227">
        <f>IF(N592="nulová",J592,0)</f>
        <v>0</v>
      </c>
      <c r="BJ592" s="20" t="s">
        <v>76</v>
      </c>
      <c r="BK592" s="227">
        <f>ROUND(I592*H592,2)</f>
        <v>0</v>
      </c>
      <c r="BL592" s="20" t="s">
        <v>259</v>
      </c>
      <c r="BM592" s="226" t="s">
        <v>541</v>
      </c>
    </row>
    <row r="593" s="2" customFormat="1">
      <c r="A593" s="41"/>
      <c r="B593" s="42"/>
      <c r="C593" s="43"/>
      <c r="D593" s="228" t="s">
        <v>145</v>
      </c>
      <c r="E593" s="43"/>
      <c r="F593" s="229" t="s">
        <v>542</v>
      </c>
      <c r="G593" s="43"/>
      <c r="H593" s="43"/>
      <c r="I593" s="230"/>
      <c r="J593" s="43"/>
      <c r="K593" s="43"/>
      <c r="L593" s="47"/>
      <c r="M593" s="231"/>
      <c r="N593" s="232"/>
      <c r="O593" s="87"/>
      <c r="P593" s="87"/>
      <c r="Q593" s="87"/>
      <c r="R593" s="87"/>
      <c r="S593" s="87"/>
      <c r="T593" s="88"/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T593" s="20" t="s">
        <v>145</v>
      </c>
      <c r="AU593" s="20" t="s">
        <v>80</v>
      </c>
    </row>
    <row r="594" s="13" customFormat="1">
      <c r="A594" s="13"/>
      <c r="B594" s="233"/>
      <c r="C594" s="234"/>
      <c r="D594" s="235" t="s">
        <v>147</v>
      </c>
      <c r="E594" s="236" t="s">
        <v>19</v>
      </c>
      <c r="F594" s="237" t="s">
        <v>163</v>
      </c>
      <c r="G594" s="234"/>
      <c r="H594" s="236" t="s">
        <v>19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147</v>
      </c>
      <c r="AU594" s="243" t="s">
        <v>80</v>
      </c>
      <c r="AV594" s="13" t="s">
        <v>76</v>
      </c>
      <c r="AW594" s="13" t="s">
        <v>33</v>
      </c>
      <c r="AX594" s="13" t="s">
        <v>72</v>
      </c>
      <c r="AY594" s="243" t="s">
        <v>136</v>
      </c>
    </row>
    <row r="595" s="14" customFormat="1">
      <c r="A595" s="14"/>
      <c r="B595" s="244"/>
      <c r="C595" s="245"/>
      <c r="D595" s="235" t="s">
        <v>147</v>
      </c>
      <c r="E595" s="246" t="s">
        <v>19</v>
      </c>
      <c r="F595" s="247" t="s">
        <v>543</v>
      </c>
      <c r="G595" s="245"/>
      <c r="H595" s="248">
        <v>47.363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147</v>
      </c>
      <c r="AU595" s="254" t="s">
        <v>80</v>
      </c>
      <c r="AV595" s="14" t="s">
        <v>80</v>
      </c>
      <c r="AW595" s="14" t="s">
        <v>33</v>
      </c>
      <c r="AX595" s="14" t="s">
        <v>76</v>
      </c>
      <c r="AY595" s="254" t="s">
        <v>136</v>
      </c>
    </row>
    <row r="596" s="2" customFormat="1" ht="24.15" customHeight="1">
      <c r="A596" s="41"/>
      <c r="B596" s="42"/>
      <c r="C596" s="215" t="s">
        <v>544</v>
      </c>
      <c r="D596" s="215" t="s">
        <v>138</v>
      </c>
      <c r="E596" s="216" t="s">
        <v>545</v>
      </c>
      <c r="F596" s="217" t="s">
        <v>546</v>
      </c>
      <c r="G596" s="218" t="s">
        <v>195</v>
      </c>
      <c r="H596" s="219">
        <v>15.92</v>
      </c>
      <c r="I596" s="220"/>
      <c r="J596" s="221">
        <f>ROUND(I596*H596,2)</f>
        <v>0</v>
      </c>
      <c r="K596" s="217" t="s">
        <v>142</v>
      </c>
      <c r="L596" s="47"/>
      <c r="M596" s="222" t="s">
        <v>19</v>
      </c>
      <c r="N596" s="223" t="s">
        <v>43</v>
      </c>
      <c r="O596" s="87"/>
      <c r="P596" s="224">
        <f>O596*H596</f>
        <v>0</v>
      </c>
      <c r="Q596" s="224">
        <v>0.00012650000000000001</v>
      </c>
      <c r="R596" s="224">
        <f>Q596*H596</f>
        <v>0.00201388</v>
      </c>
      <c r="S596" s="224">
        <v>0</v>
      </c>
      <c r="T596" s="225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6" t="s">
        <v>259</v>
      </c>
      <c r="AT596" s="226" t="s">
        <v>138</v>
      </c>
      <c r="AU596" s="226" t="s">
        <v>80</v>
      </c>
      <c r="AY596" s="20" t="s">
        <v>136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20" t="s">
        <v>76</v>
      </c>
      <c r="BK596" s="227">
        <f>ROUND(I596*H596,2)</f>
        <v>0</v>
      </c>
      <c r="BL596" s="20" t="s">
        <v>259</v>
      </c>
      <c r="BM596" s="226" t="s">
        <v>547</v>
      </c>
    </row>
    <row r="597" s="2" customFormat="1">
      <c r="A597" s="41"/>
      <c r="B597" s="42"/>
      <c r="C597" s="43"/>
      <c r="D597" s="228" t="s">
        <v>145</v>
      </c>
      <c r="E597" s="43"/>
      <c r="F597" s="229" t="s">
        <v>548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145</v>
      </c>
      <c r="AU597" s="20" t="s">
        <v>80</v>
      </c>
    </row>
    <row r="598" s="13" customFormat="1">
      <c r="A598" s="13"/>
      <c r="B598" s="233"/>
      <c r="C598" s="234"/>
      <c r="D598" s="235" t="s">
        <v>147</v>
      </c>
      <c r="E598" s="236" t="s">
        <v>19</v>
      </c>
      <c r="F598" s="237" t="s">
        <v>163</v>
      </c>
      <c r="G598" s="234"/>
      <c r="H598" s="236" t="s">
        <v>19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147</v>
      </c>
      <c r="AU598" s="243" t="s">
        <v>80</v>
      </c>
      <c r="AV598" s="13" t="s">
        <v>76</v>
      </c>
      <c r="AW598" s="13" t="s">
        <v>33</v>
      </c>
      <c r="AX598" s="13" t="s">
        <v>72</v>
      </c>
      <c r="AY598" s="243" t="s">
        <v>136</v>
      </c>
    </row>
    <row r="599" s="13" customFormat="1">
      <c r="A599" s="13"/>
      <c r="B599" s="233"/>
      <c r="C599" s="234"/>
      <c r="D599" s="235" t="s">
        <v>147</v>
      </c>
      <c r="E599" s="236" t="s">
        <v>19</v>
      </c>
      <c r="F599" s="237" t="s">
        <v>149</v>
      </c>
      <c r="G599" s="234"/>
      <c r="H599" s="236" t="s">
        <v>19</v>
      </c>
      <c r="I599" s="238"/>
      <c r="J599" s="234"/>
      <c r="K599" s="234"/>
      <c r="L599" s="239"/>
      <c r="M599" s="240"/>
      <c r="N599" s="241"/>
      <c r="O599" s="241"/>
      <c r="P599" s="241"/>
      <c r="Q599" s="241"/>
      <c r="R599" s="241"/>
      <c r="S599" s="241"/>
      <c r="T599" s="242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3" t="s">
        <v>147</v>
      </c>
      <c r="AU599" s="243" t="s">
        <v>80</v>
      </c>
      <c r="AV599" s="13" t="s">
        <v>76</v>
      </c>
      <c r="AW599" s="13" t="s">
        <v>33</v>
      </c>
      <c r="AX599" s="13" t="s">
        <v>72</v>
      </c>
      <c r="AY599" s="243" t="s">
        <v>136</v>
      </c>
    </row>
    <row r="600" s="13" customFormat="1">
      <c r="A600" s="13"/>
      <c r="B600" s="233"/>
      <c r="C600" s="234"/>
      <c r="D600" s="235" t="s">
        <v>147</v>
      </c>
      <c r="E600" s="236" t="s">
        <v>19</v>
      </c>
      <c r="F600" s="237" t="s">
        <v>150</v>
      </c>
      <c r="G600" s="234"/>
      <c r="H600" s="236" t="s">
        <v>19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147</v>
      </c>
      <c r="AU600" s="243" t="s">
        <v>80</v>
      </c>
      <c r="AV600" s="13" t="s">
        <v>76</v>
      </c>
      <c r="AW600" s="13" t="s">
        <v>33</v>
      </c>
      <c r="AX600" s="13" t="s">
        <v>72</v>
      </c>
      <c r="AY600" s="243" t="s">
        <v>136</v>
      </c>
    </row>
    <row r="601" s="14" customFormat="1">
      <c r="A601" s="14"/>
      <c r="B601" s="244"/>
      <c r="C601" s="245"/>
      <c r="D601" s="235" t="s">
        <v>147</v>
      </c>
      <c r="E601" s="246" t="s">
        <v>19</v>
      </c>
      <c r="F601" s="247" t="s">
        <v>549</v>
      </c>
      <c r="G601" s="245"/>
      <c r="H601" s="248">
        <v>6.4199999999999999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147</v>
      </c>
      <c r="AU601" s="254" t="s">
        <v>80</v>
      </c>
      <c r="AV601" s="14" t="s">
        <v>80</v>
      </c>
      <c r="AW601" s="14" t="s">
        <v>33</v>
      </c>
      <c r="AX601" s="14" t="s">
        <v>72</v>
      </c>
      <c r="AY601" s="254" t="s">
        <v>136</v>
      </c>
    </row>
    <row r="602" s="14" customFormat="1">
      <c r="A602" s="14"/>
      <c r="B602" s="244"/>
      <c r="C602" s="245"/>
      <c r="D602" s="235" t="s">
        <v>147</v>
      </c>
      <c r="E602" s="246" t="s">
        <v>19</v>
      </c>
      <c r="F602" s="247" t="s">
        <v>519</v>
      </c>
      <c r="G602" s="245"/>
      <c r="H602" s="248">
        <v>1.5700000000000001</v>
      </c>
      <c r="I602" s="249"/>
      <c r="J602" s="245"/>
      <c r="K602" s="245"/>
      <c r="L602" s="250"/>
      <c r="M602" s="251"/>
      <c r="N602" s="252"/>
      <c r="O602" s="252"/>
      <c r="P602" s="252"/>
      <c r="Q602" s="252"/>
      <c r="R602" s="252"/>
      <c r="S602" s="252"/>
      <c r="T602" s="25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54" t="s">
        <v>147</v>
      </c>
      <c r="AU602" s="254" t="s">
        <v>80</v>
      </c>
      <c r="AV602" s="14" t="s">
        <v>80</v>
      </c>
      <c r="AW602" s="14" t="s">
        <v>33</v>
      </c>
      <c r="AX602" s="14" t="s">
        <v>72</v>
      </c>
      <c r="AY602" s="254" t="s">
        <v>136</v>
      </c>
    </row>
    <row r="603" s="14" customFormat="1">
      <c r="A603" s="14"/>
      <c r="B603" s="244"/>
      <c r="C603" s="245"/>
      <c r="D603" s="235" t="s">
        <v>147</v>
      </c>
      <c r="E603" s="246" t="s">
        <v>19</v>
      </c>
      <c r="F603" s="247" t="s">
        <v>550</v>
      </c>
      <c r="G603" s="245"/>
      <c r="H603" s="248">
        <v>0.80000000000000004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147</v>
      </c>
      <c r="AU603" s="254" t="s">
        <v>80</v>
      </c>
      <c r="AV603" s="14" t="s">
        <v>80</v>
      </c>
      <c r="AW603" s="14" t="s">
        <v>33</v>
      </c>
      <c r="AX603" s="14" t="s">
        <v>72</v>
      </c>
      <c r="AY603" s="254" t="s">
        <v>136</v>
      </c>
    </row>
    <row r="604" s="14" customFormat="1">
      <c r="A604" s="14"/>
      <c r="B604" s="244"/>
      <c r="C604" s="245"/>
      <c r="D604" s="235" t="s">
        <v>147</v>
      </c>
      <c r="E604" s="246" t="s">
        <v>19</v>
      </c>
      <c r="F604" s="247" t="s">
        <v>551</v>
      </c>
      <c r="G604" s="245"/>
      <c r="H604" s="248">
        <v>0.88</v>
      </c>
      <c r="I604" s="249"/>
      <c r="J604" s="245"/>
      <c r="K604" s="245"/>
      <c r="L604" s="250"/>
      <c r="M604" s="251"/>
      <c r="N604" s="252"/>
      <c r="O604" s="252"/>
      <c r="P604" s="252"/>
      <c r="Q604" s="252"/>
      <c r="R604" s="252"/>
      <c r="S604" s="252"/>
      <c r="T604" s="25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4" t="s">
        <v>147</v>
      </c>
      <c r="AU604" s="254" t="s">
        <v>80</v>
      </c>
      <c r="AV604" s="14" t="s">
        <v>80</v>
      </c>
      <c r="AW604" s="14" t="s">
        <v>33</v>
      </c>
      <c r="AX604" s="14" t="s">
        <v>72</v>
      </c>
      <c r="AY604" s="254" t="s">
        <v>136</v>
      </c>
    </row>
    <row r="605" s="13" customFormat="1">
      <c r="A605" s="13"/>
      <c r="B605" s="233"/>
      <c r="C605" s="234"/>
      <c r="D605" s="235" t="s">
        <v>147</v>
      </c>
      <c r="E605" s="236" t="s">
        <v>19</v>
      </c>
      <c r="F605" s="237" t="s">
        <v>165</v>
      </c>
      <c r="G605" s="234"/>
      <c r="H605" s="236" t="s">
        <v>19</v>
      </c>
      <c r="I605" s="238"/>
      <c r="J605" s="234"/>
      <c r="K605" s="234"/>
      <c r="L605" s="239"/>
      <c r="M605" s="240"/>
      <c r="N605" s="241"/>
      <c r="O605" s="241"/>
      <c r="P605" s="241"/>
      <c r="Q605" s="241"/>
      <c r="R605" s="241"/>
      <c r="S605" s="241"/>
      <c r="T605" s="24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3" t="s">
        <v>147</v>
      </c>
      <c r="AU605" s="243" t="s">
        <v>80</v>
      </c>
      <c r="AV605" s="13" t="s">
        <v>76</v>
      </c>
      <c r="AW605" s="13" t="s">
        <v>33</v>
      </c>
      <c r="AX605" s="13" t="s">
        <v>72</v>
      </c>
      <c r="AY605" s="243" t="s">
        <v>136</v>
      </c>
    </row>
    <row r="606" s="14" customFormat="1">
      <c r="A606" s="14"/>
      <c r="B606" s="244"/>
      <c r="C606" s="245"/>
      <c r="D606" s="235" t="s">
        <v>147</v>
      </c>
      <c r="E606" s="246" t="s">
        <v>19</v>
      </c>
      <c r="F606" s="247" t="s">
        <v>552</v>
      </c>
      <c r="G606" s="245"/>
      <c r="H606" s="248">
        <v>3</v>
      </c>
      <c r="I606" s="249"/>
      <c r="J606" s="245"/>
      <c r="K606" s="245"/>
      <c r="L606" s="250"/>
      <c r="M606" s="251"/>
      <c r="N606" s="252"/>
      <c r="O606" s="252"/>
      <c r="P606" s="252"/>
      <c r="Q606" s="252"/>
      <c r="R606" s="252"/>
      <c r="S606" s="252"/>
      <c r="T606" s="25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4" t="s">
        <v>147</v>
      </c>
      <c r="AU606" s="254" t="s">
        <v>80</v>
      </c>
      <c r="AV606" s="14" t="s">
        <v>80</v>
      </c>
      <c r="AW606" s="14" t="s">
        <v>33</v>
      </c>
      <c r="AX606" s="14" t="s">
        <v>72</v>
      </c>
      <c r="AY606" s="254" t="s">
        <v>136</v>
      </c>
    </row>
    <row r="607" s="14" customFormat="1">
      <c r="A607" s="14"/>
      <c r="B607" s="244"/>
      <c r="C607" s="245"/>
      <c r="D607" s="235" t="s">
        <v>147</v>
      </c>
      <c r="E607" s="246" t="s">
        <v>19</v>
      </c>
      <c r="F607" s="247" t="s">
        <v>519</v>
      </c>
      <c r="G607" s="245"/>
      <c r="H607" s="248">
        <v>1.5700000000000001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147</v>
      </c>
      <c r="AU607" s="254" t="s">
        <v>80</v>
      </c>
      <c r="AV607" s="14" t="s">
        <v>80</v>
      </c>
      <c r="AW607" s="14" t="s">
        <v>33</v>
      </c>
      <c r="AX607" s="14" t="s">
        <v>72</v>
      </c>
      <c r="AY607" s="254" t="s">
        <v>136</v>
      </c>
    </row>
    <row r="608" s="14" customFormat="1">
      <c r="A608" s="14"/>
      <c r="B608" s="244"/>
      <c r="C608" s="245"/>
      <c r="D608" s="235" t="s">
        <v>147</v>
      </c>
      <c r="E608" s="246" t="s">
        <v>19</v>
      </c>
      <c r="F608" s="247" t="s">
        <v>550</v>
      </c>
      <c r="G608" s="245"/>
      <c r="H608" s="248">
        <v>0.80000000000000004</v>
      </c>
      <c r="I608" s="249"/>
      <c r="J608" s="245"/>
      <c r="K608" s="245"/>
      <c r="L608" s="250"/>
      <c r="M608" s="251"/>
      <c r="N608" s="252"/>
      <c r="O608" s="252"/>
      <c r="P608" s="252"/>
      <c r="Q608" s="252"/>
      <c r="R608" s="252"/>
      <c r="S608" s="252"/>
      <c r="T608" s="25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4" t="s">
        <v>147</v>
      </c>
      <c r="AU608" s="254" t="s">
        <v>80</v>
      </c>
      <c r="AV608" s="14" t="s">
        <v>80</v>
      </c>
      <c r="AW608" s="14" t="s">
        <v>33</v>
      </c>
      <c r="AX608" s="14" t="s">
        <v>72</v>
      </c>
      <c r="AY608" s="254" t="s">
        <v>136</v>
      </c>
    </row>
    <row r="609" s="14" customFormat="1">
      <c r="A609" s="14"/>
      <c r="B609" s="244"/>
      <c r="C609" s="245"/>
      <c r="D609" s="235" t="s">
        <v>147</v>
      </c>
      <c r="E609" s="246" t="s">
        <v>19</v>
      </c>
      <c r="F609" s="247" t="s">
        <v>551</v>
      </c>
      <c r="G609" s="245"/>
      <c r="H609" s="248">
        <v>0.88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147</v>
      </c>
      <c r="AU609" s="254" t="s">
        <v>80</v>
      </c>
      <c r="AV609" s="14" t="s">
        <v>80</v>
      </c>
      <c r="AW609" s="14" t="s">
        <v>33</v>
      </c>
      <c r="AX609" s="14" t="s">
        <v>72</v>
      </c>
      <c r="AY609" s="254" t="s">
        <v>136</v>
      </c>
    </row>
    <row r="610" s="16" customFormat="1">
      <c r="A610" s="16"/>
      <c r="B610" s="266"/>
      <c r="C610" s="267"/>
      <c r="D610" s="235" t="s">
        <v>147</v>
      </c>
      <c r="E610" s="268" t="s">
        <v>19</v>
      </c>
      <c r="F610" s="269" t="s">
        <v>167</v>
      </c>
      <c r="G610" s="267"/>
      <c r="H610" s="270">
        <v>15.920000000000004</v>
      </c>
      <c r="I610" s="271"/>
      <c r="J610" s="267"/>
      <c r="K610" s="267"/>
      <c r="L610" s="272"/>
      <c r="M610" s="273"/>
      <c r="N610" s="274"/>
      <c r="O610" s="274"/>
      <c r="P610" s="274"/>
      <c r="Q610" s="274"/>
      <c r="R610" s="274"/>
      <c r="S610" s="274"/>
      <c r="T610" s="275"/>
      <c r="U610" s="16"/>
      <c r="V610" s="16"/>
      <c r="W610" s="16"/>
      <c r="X610" s="16"/>
      <c r="Y610" s="16"/>
      <c r="Z610" s="16"/>
      <c r="AA610" s="16"/>
      <c r="AB610" s="16"/>
      <c r="AC610" s="16"/>
      <c r="AD610" s="16"/>
      <c r="AE610" s="16"/>
      <c r="AT610" s="276" t="s">
        <v>147</v>
      </c>
      <c r="AU610" s="276" t="s">
        <v>80</v>
      </c>
      <c r="AV610" s="16" t="s">
        <v>143</v>
      </c>
      <c r="AW610" s="16" t="s">
        <v>33</v>
      </c>
      <c r="AX610" s="16" t="s">
        <v>76</v>
      </c>
      <c r="AY610" s="276" t="s">
        <v>136</v>
      </c>
    </row>
    <row r="611" s="2" customFormat="1" ht="16.5" customHeight="1">
      <c r="A611" s="41"/>
      <c r="B611" s="42"/>
      <c r="C611" s="215" t="s">
        <v>553</v>
      </c>
      <c r="D611" s="215" t="s">
        <v>138</v>
      </c>
      <c r="E611" s="216" t="s">
        <v>554</v>
      </c>
      <c r="F611" s="217" t="s">
        <v>555</v>
      </c>
      <c r="G611" s="218" t="s">
        <v>181</v>
      </c>
      <c r="H611" s="219">
        <v>19.338000000000001</v>
      </c>
      <c r="I611" s="220"/>
      <c r="J611" s="221">
        <f>ROUND(I611*H611,2)</f>
        <v>0</v>
      </c>
      <c r="K611" s="217" t="s">
        <v>142</v>
      </c>
      <c r="L611" s="47"/>
      <c r="M611" s="222" t="s">
        <v>19</v>
      </c>
      <c r="N611" s="223" t="s">
        <v>43</v>
      </c>
      <c r="O611" s="87"/>
      <c r="P611" s="224">
        <f>O611*H611</f>
        <v>0</v>
      </c>
      <c r="Q611" s="224">
        <v>0</v>
      </c>
      <c r="R611" s="224">
        <f>Q611*H611</f>
        <v>0</v>
      </c>
      <c r="S611" s="224">
        <v>0</v>
      </c>
      <c r="T611" s="225">
        <f>S611*H611</f>
        <v>0</v>
      </c>
      <c r="U611" s="41"/>
      <c r="V611" s="41"/>
      <c r="W611" s="41"/>
      <c r="X611" s="41"/>
      <c r="Y611" s="41"/>
      <c r="Z611" s="41"/>
      <c r="AA611" s="41"/>
      <c r="AB611" s="41"/>
      <c r="AC611" s="41"/>
      <c r="AD611" s="41"/>
      <c r="AE611" s="41"/>
      <c r="AR611" s="226" t="s">
        <v>259</v>
      </c>
      <c r="AT611" s="226" t="s">
        <v>138</v>
      </c>
      <c r="AU611" s="226" t="s">
        <v>80</v>
      </c>
      <c r="AY611" s="20" t="s">
        <v>136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20" t="s">
        <v>76</v>
      </c>
      <c r="BK611" s="227">
        <f>ROUND(I611*H611,2)</f>
        <v>0</v>
      </c>
      <c r="BL611" s="20" t="s">
        <v>259</v>
      </c>
      <c r="BM611" s="226" t="s">
        <v>556</v>
      </c>
    </row>
    <row r="612" s="2" customFormat="1">
      <c r="A612" s="41"/>
      <c r="B612" s="42"/>
      <c r="C612" s="43"/>
      <c r="D612" s="228" t="s">
        <v>145</v>
      </c>
      <c r="E612" s="43"/>
      <c r="F612" s="229" t="s">
        <v>557</v>
      </c>
      <c r="G612" s="43"/>
      <c r="H612" s="43"/>
      <c r="I612" s="230"/>
      <c r="J612" s="43"/>
      <c r="K612" s="43"/>
      <c r="L612" s="47"/>
      <c r="M612" s="231"/>
      <c r="N612" s="232"/>
      <c r="O612" s="87"/>
      <c r="P612" s="87"/>
      <c r="Q612" s="87"/>
      <c r="R612" s="87"/>
      <c r="S612" s="87"/>
      <c r="T612" s="88"/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T612" s="20" t="s">
        <v>145</v>
      </c>
      <c r="AU612" s="20" t="s">
        <v>80</v>
      </c>
    </row>
    <row r="613" s="13" customFormat="1">
      <c r="A613" s="13"/>
      <c r="B613" s="233"/>
      <c r="C613" s="234"/>
      <c r="D613" s="235" t="s">
        <v>147</v>
      </c>
      <c r="E613" s="236" t="s">
        <v>19</v>
      </c>
      <c r="F613" s="237" t="s">
        <v>163</v>
      </c>
      <c r="G613" s="234"/>
      <c r="H613" s="236" t="s">
        <v>19</v>
      </c>
      <c r="I613" s="238"/>
      <c r="J613" s="234"/>
      <c r="K613" s="234"/>
      <c r="L613" s="239"/>
      <c r="M613" s="240"/>
      <c r="N613" s="241"/>
      <c r="O613" s="241"/>
      <c r="P613" s="241"/>
      <c r="Q613" s="241"/>
      <c r="R613" s="241"/>
      <c r="S613" s="241"/>
      <c r="T613" s="24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3" t="s">
        <v>147</v>
      </c>
      <c r="AU613" s="243" t="s">
        <v>80</v>
      </c>
      <c r="AV613" s="13" t="s">
        <v>76</v>
      </c>
      <c r="AW613" s="13" t="s">
        <v>33</v>
      </c>
      <c r="AX613" s="13" t="s">
        <v>72</v>
      </c>
      <c r="AY613" s="243" t="s">
        <v>136</v>
      </c>
    </row>
    <row r="614" s="13" customFormat="1">
      <c r="A614" s="13"/>
      <c r="B614" s="233"/>
      <c r="C614" s="234"/>
      <c r="D614" s="235" t="s">
        <v>147</v>
      </c>
      <c r="E614" s="236" t="s">
        <v>19</v>
      </c>
      <c r="F614" s="237" t="s">
        <v>149</v>
      </c>
      <c r="G614" s="234"/>
      <c r="H614" s="236" t="s">
        <v>19</v>
      </c>
      <c r="I614" s="238"/>
      <c r="J614" s="234"/>
      <c r="K614" s="234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147</v>
      </c>
      <c r="AU614" s="243" t="s">
        <v>80</v>
      </c>
      <c r="AV614" s="13" t="s">
        <v>76</v>
      </c>
      <c r="AW614" s="13" t="s">
        <v>33</v>
      </c>
      <c r="AX614" s="13" t="s">
        <v>72</v>
      </c>
      <c r="AY614" s="243" t="s">
        <v>136</v>
      </c>
    </row>
    <row r="615" s="13" customFormat="1">
      <c r="A615" s="13"/>
      <c r="B615" s="233"/>
      <c r="C615" s="234"/>
      <c r="D615" s="235" t="s">
        <v>147</v>
      </c>
      <c r="E615" s="236" t="s">
        <v>19</v>
      </c>
      <c r="F615" s="237" t="s">
        <v>150</v>
      </c>
      <c r="G615" s="234"/>
      <c r="H615" s="236" t="s">
        <v>19</v>
      </c>
      <c r="I615" s="238"/>
      <c r="J615" s="234"/>
      <c r="K615" s="234"/>
      <c r="L615" s="239"/>
      <c r="M615" s="240"/>
      <c r="N615" s="241"/>
      <c r="O615" s="241"/>
      <c r="P615" s="241"/>
      <c r="Q615" s="241"/>
      <c r="R615" s="241"/>
      <c r="S615" s="241"/>
      <c r="T615" s="242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3" t="s">
        <v>147</v>
      </c>
      <c r="AU615" s="243" t="s">
        <v>80</v>
      </c>
      <c r="AV615" s="13" t="s">
        <v>76</v>
      </c>
      <c r="AW615" s="13" t="s">
        <v>33</v>
      </c>
      <c r="AX615" s="13" t="s">
        <v>72</v>
      </c>
      <c r="AY615" s="243" t="s">
        <v>136</v>
      </c>
    </row>
    <row r="616" s="14" customFormat="1">
      <c r="A616" s="14"/>
      <c r="B616" s="244"/>
      <c r="C616" s="245"/>
      <c r="D616" s="235" t="s">
        <v>147</v>
      </c>
      <c r="E616" s="246" t="s">
        <v>19</v>
      </c>
      <c r="F616" s="247" t="s">
        <v>336</v>
      </c>
      <c r="G616" s="245"/>
      <c r="H616" s="248">
        <v>4.6710000000000003</v>
      </c>
      <c r="I616" s="249"/>
      <c r="J616" s="245"/>
      <c r="K616" s="245"/>
      <c r="L616" s="250"/>
      <c r="M616" s="251"/>
      <c r="N616" s="252"/>
      <c r="O616" s="252"/>
      <c r="P616" s="252"/>
      <c r="Q616" s="252"/>
      <c r="R616" s="252"/>
      <c r="S616" s="252"/>
      <c r="T616" s="25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4" t="s">
        <v>147</v>
      </c>
      <c r="AU616" s="254" t="s">
        <v>80</v>
      </c>
      <c r="AV616" s="14" t="s">
        <v>80</v>
      </c>
      <c r="AW616" s="14" t="s">
        <v>33</v>
      </c>
      <c r="AX616" s="14" t="s">
        <v>72</v>
      </c>
      <c r="AY616" s="254" t="s">
        <v>136</v>
      </c>
    </row>
    <row r="617" s="14" customFormat="1">
      <c r="A617" s="14"/>
      <c r="B617" s="244"/>
      <c r="C617" s="245"/>
      <c r="D617" s="235" t="s">
        <v>147</v>
      </c>
      <c r="E617" s="246" t="s">
        <v>19</v>
      </c>
      <c r="F617" s="247" t="s">
        <v>537</v>
      </c>
      <c r="G617" s="245"/>
      <c r="H617" s="248">
        <v>2.3799999999999999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147</v>
      </c>
      <c r="AU617" s="254" t="s">
        <v>80</v>
      </c>
      <c r="AV617" s="14" t="s">
        <v>80</v>
      </c>
      <c r="AW617" s="14" t="s">
        <v>33</v>
      </c>
      <c r="AX617" s="14" t="s">
        <v>72</v>
      </c>
      <c r="AY617" s="254" t="s">
        <v>136</v>
      </c>
    </row>
    <row r="618" s="14" customFormat="1">
      <c r="A618" s="14"/>
      <c r="B618" s="244"/>
      <c r="C618" s="245"/>
      <c r="D618" s="235" t="s">
        <v>147</v>
      </c>
      <c r="E618" s="246" t="s">
        <v>19</v>
      </c>
      <c r="F618" s="247" t="s">
        <v>390</v>
      </c>
      <c r="G618" s="245"/>
      <c r="H618" s="248">
        <v>2.6179999999999999</v>
      </c>
      <c r="I618" s="249"/>
      <c r="J618" s="245"/>
      <c r="K618" s="245"/>
      <c r="L618" s="250"/>
      <c r="M618" s="251"/>
      <c r="N618" s="252"/>
      <c r="O618" s="252"/>
      <c r="P618" s="252"/>
      <c r="Q618" s="252"/>
      <c r="R618" s="252"/>
      <c r="S618" s="252"/>
      <c r="T618" s="25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4" t="s">
        <v>147</v>
      </c>
      <c r="AU618" s="254" t="s">
        <v>80</v>
      </c>
      <c r="AV618" s="14" t="s">
        <v>80</v>
      </c>
      <c r="AW618" s="14" t="s">
        <v>33</v>
      </c>
      <c r="AX618" s="14" t="s">
        <v>72</v>
      </c>
      <c r="AY618" s="254" t="s">
        <v>136</v>
      </c>
    </row>
    <row r="619" s="13" customFormat="1">
      <c r="A619" s="13"/>
      <c r="B619" s="233"/>
      <c r="C619" s="234"/>
      <c r="D619" s="235" t="s">
        <v>147</v>
      </c>
      <c r="E619" s="236" t="s">
        <v>19</v>
      </c>
      <c r="F619" s="237" t="s">
        <v>165</v>
      </c>
      <c r="G619" s="234"/>
      <c r="H619" s="236" t="s">
        <v>19</v>
      </c>
      <c r="I619" s="238"/>
      <c r="J619" s="234"/>
      <c r="K619" s="234"/>
      <c r="L619" s="239"/>
      <c r="M619" s="240"/>
      <c r="N619" s="241"/>
      <c r="O619" s="241"/>
      <c r="P619" s="241"/>
      <c r="Q619" s="241"/>
      <c r="R619" s="241"/>
      <c r="S619" s="241"/>
      <c r="T619" s="24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3" t="s">
        <v>147</v>
      </c>
      <c r="AU619" s="243" t="s">
        <v>80</v>
      </c>
      <c r="AV619" s="13" t="s">
        <v>76</v>
      </c>
      <c r="AW619" s="13" t="s">
        <v>33</v>
      </c>
      <c r="AX619" s="13" t="s">
        <v>72</v>
      </c>
      <c r="AY619" s="243" t="s">
        <v>136</v>
      </c>
    </row>
    <row r="620" s="14" customFormat="1">
      <c r="A620" s="14"/>
      <c r="B620" s="244"/>
      <c r="C620" s="245"/>
      <c r="D620" s="235" t="s">
        <v>147</v>
      </c>
      <c r="E620" s="246" t="s">
        <v>19</v>
      </c>
      <c r="F620" s="247" t="s">
        <v>336</v>
      </c>
      <c r="G620" s="245"/>
      <c r="H620" s="248">
        <v>4.6710000000000003</v>
      </c>
      <c r="I620" s="249"/>
      <c r="J620" s="245"/>
      <c r="K620" s="245"/>
      <c r="L620" s="250"/>
      <c r="M620" s="251"/>
      <c r="N620" s="252"/>
      <c r="O620" s="252"/>
      <c r="P620" s="252"/>
      <c r="Q620" s="252"/>
      <c r="R620" s="252"/>
      <c r="S620" s="252"/>
      <c r="T620" s="253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4" t="s">
        <v>147</v>
      </c>
      <c r="AU620" s="254" t="s">
        <v>80</v>
      </c>
      <c r="AV620" s="14" t="s">
        <v>80</v>
      </c>
      <c r="AW620" s="14" t="s">
        <v>33</v>
      </c>
      <c r="AX620" s="14" t="s">
        <v>72</v>
      </c>
      <c r="AY620" s="254" t="s">
        <v>136</v>
      </c>
    </row>
    <row r="621" s="14" customFormat="1">
      <c r="A621" s="14"/>
      <c r="B621" s="244"/>
      <c r="C621" s="245"/>
      <c r="D621" s="235" t="s">
        <v>147</v>
      </c>
      <c r="E621" s="246" t="s">
        <v>19</v>
      </c>
      <c r="F621" s="247" t="s">
        <v>537</v>
      </c>
      <c r="G621" s="245"/>
      <c r="H621" s="248">
        <v>2.3799999999999999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147</v>
      </c>
      <c r="AU621" s="254" t="s">
        <v>80</v>
      </c>
      <c r="AV621" s="14" t="s">
        <v>80</v>
      </c>
      <c r="AW621" s="14" t="s">
        <v>33</v>
      </c>
      <c r="AX621" s="14" t="s">
        <v>72</v>
      </c>
      <c r="AY621" s="254" t="s">
        <v>136</v>
      </c>
    </row>
    <row r="622" s="14" customFormat="1">
      <c r="A622" s="14"/>
      <c r="B622" s="244"/>
      <c r="C622" s="245"/>
      <c r="D622" s="235" t="s">
        <v>147</v>
      </c>
      <c r="E622" s="246" t="s">
        <v>19</v>
      </c>
      <c r="F622" s="247" t="s">
        <v>390</v>
      </c>
      <c r="G622" s="245"/>
      <c r="H622" s="248">
        <v>2.6179999999999999</v>
      </c>
      <c r="I622" s="249"/>
      <c r="J622" s="245"/>
      <c r="K622" s="245"/>
      <c r="L622" s="250"/>
      <c r="M622" s="251"/>
      <c r="N622" s="252"/>
      <c r="O622" s="252"/>
      <c r="P622" s="252"/>
      <c r="Q622" s="252"/>
      <c r="R622" s="252"/>
      <c r="S622" s="252"/>
      <c r="T622" s="253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54" t="s">
        <v>147</v>
      </c>
      <c r="AU622" s="254" t="s">
        <v>80</v>
      </c>
      <c r="AV622" s="14" t="s">
        <v>80</v>
      </c>
      <c r="AW622" s="14" t="s">
        <v>33</v>
      </c>
      <c r="AX622" s="14" t="s">
        <v>72</v>
      </c>
      <c r="AY622" s="254" t="s">
        <v>136</v>
      </c>
    </row>
    <row r="623" s="16" customFormat="1">
      <c r="A623" s="16"/>
      <c r="B623" s="266"/>
      <c r="C623" s="267"/>
      <c r="D623" s="235" t="s">
        <v>147</v>
      </c>
      <c r="E623" s="268" t="s">
        <v>19</v>
      </c>
      <c r="F623" s="269" t="s">
        <v>167</v>
      </c>
      <c r="G623" s="267"/>
      <c r="H623" s="270">
        <v>19.337999999999997</v>
      </c>
      <c r="I623" s="271"/>
      <c r="J623" s="267"/>
      <c r="K623" s="267"/>
      <c r="L623" s="272"/>
      <c r="M623" s="273"/>
      <c r="N623" s="274"/>
      <c r="O623" s="274"/>
      <c r="P623" s="274"/>
      <c r="Q623" s="274"/>
      <c r="R623" s="274"/>
      <c r="S623" s="274"/>
      <c r="T623" s="275"/>
      <c r="U623" s="16"/>
      <c r="V623" s="16"/>
      <c r="W623" s="16"/>
      <c r="X623" s="16"/>
      <c r="Y623" s="16"/>
      <c r="Z623" s="16"/>
      <c r="AA623" s="16"/>
      <c r="AB623" s="16"/>
      <c r="AC623" s="16"/>
      <c r="AD623" s="16"/>
      <c r="AE623" s="16"/>
      <c r="AT623" s="276" t="s">
        <v>147</v>
      </c>
      <c r="AU623" s="276" t="s">
        <v>80</v>
      </c>
      <c r="AV623" s="16" t="s">
        <v>143</v>
      </c>
      <c r="AW623" s="16" t="s">
        <v>33</v>
      </c>
      <c r="AX623" s="16" t="s">
        <v>76</v>
      </c>
      <c r="AY623" s="276" t="s">
        <v>136</v>
      </c>
    </row>
    <row r="624" s="2" customFormat="1" ht="24.15" customHeight="1">
      <c r="A624" s="41"/>
      <c r="B624" s="42"/>
      <c r="C624" s="215" t="s">
        <v>558</v>
      </c>
      <c r="D624" s="215" t="s">
        <v>138</v>
      </c>
      <c r="E624" s="216" t="s">
        <v>559</v>
      </c>
      <c r="F624" s="217" t="s">
        <v>560</v>
      </c>
      <c r="G624" s="218" t="s">
        <v>181</v>
      </c>
      <c r="H624" s="219">
        <v>43</v>
      </c>
      <c r="I624" s="220"/>
      <c r="J624" s="221">
        <f>ROUND(I624*H624,2)</f>
        <v>0</v>
      </c>
      <c r="K624" s="217" t="s">
        <v>142</v>
      </c>
      <c r="L624" s="47"/>
      <c r="M624" s="222" t="s">
        <v>19</v>
      </c>
      <c r="N624" s="223" t="s">
        <v>43</v>
      </c>
      <c r="O624" s="87"/>
      <c r="P624" s="224">
        <f>O624*H624</f>
        <v>0</v>
      </c>
      <c r="Q624" s="224">
        <v>0.0126</v>
      </c>
      <c r="R624" s="224">
        <f>Q624*H624</f>
        <v>0.54180000000000006</v>
      </c>
      <c r="S624" s="224">
        <v>0</v>
      </c>
      <c r="T624" s="225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26" t="s">
        <v>259</v>
      </c>
      <c r="AT624" s="226" t="s">
        <v>138</v>
      </c>
      <c r="AU624" s="226" t="s">
        <v>80</v>
      </c>
      <c r="AY624" s="20" t="s">
        <v>136</v>
      </c>
      <c r="BE624" s="227">
        <f>IF(N624="základní",J624,0)</f>
        <v>0</v>
      </c>
      <c r="BF624" s="227">
        <f>IF(N624="snížená",J624,0)</f>
        <v>0</v>
      </c>
      <c r="BG624" s="227">
        <f>IF(N624="zákl. přenesená",J624,0)</f>
        <v>0</v>
      </c>
      <c r="BH624" s="227">
        <f>IF(N624="sníž. přenesená",J624,0)</f>
        <v>0</v>
      </c>
      <c r="BI624" s="227">
        <f>IF(N624="nulová",J624,0)</f>
        <v>0</v>
      </c>
      <c r="BJ624" s="20" t="s">
        <v>76</v>
      </c>
      <c r="BK624" s="227">
        <f>ROUND(I624*H624,2)</f>
        <v>0</v>
      </c>
      <c r="BL624" s="20" t="s">
        <v>259</v>
      </c>
      <c r="BM624" s="226" t="s">
        <v>561</v>
      </c>
    </row>
    <row r="625" s="2" customFormat="1">
      <c r="A625" s="41"/>
      <c r="B625" s="42"/>
      <c r="C625" s="43"/>
      <c r="D625" s="228" t="s">
        <v>145</v>
      </c>
      <c r="E625" s="43"/>
      <c r="F625" s="229" t="s">
        <v>562</v>
      </c>
      <c r="G625" s="43"/>
      <c r="H625" s="43"/>
      <c r="I625" s="230"/>
      <c r="J625" s="43"/>
      <c r="K625" s="43"/>
      <c r="L625" s="47"/>
      <c r="M625" s="231"/>
      <c r="N625" s="232"/>
      <c r="O625" s="87"/>
      <c r="P625" s="87"/>
      <c r="Q625" s="87"/>
      <c r="R625" s="87"/>
      <c r="S625" s="87"/>
      <c r="T625" s="88"/>
      <c r="U625" s="41"/>
      <c r="V625" s="41"/>
      <c r="W625" s="41"/>
      <c r="X625" s="41"/>
      <c r="Y625" s="41"/>
      <c r="Z625" s="41"/>
      <c r="AA625" s="41"/>
      <c r="AB625" s="41"/>
      <c r="AC625" s="41"/>
      <c r="AD625" s="41"/>
      <c r="AE625" s="41"/>
      <c r="AT625" s="20" t="s">
        <v>145</v>
      </c>
      <c r="AU625" s="20" t="s">
        <v>80</v>
      </c>
    </row>
    <row r="626" s="13" customFormat="1">
      <c r="A626" s="13"/>
      <c r="B626" s="233"/>
      <c r="C626" s="234"/>
      <c r="D626" s="235" t="s">
        <v>147</v>
      </c>
      <c r="E626" s="236" t="s">
        <v>19</v>
      </c>
      <c r="F626" s="237" t="s">
        <v>163</v>
      </c>
      <c r="G626" s="234"/>
      <c r="H626" s="236" t="s">
        <v>19</v>
      </c>
      <c r="I626" s="238"/>
      <c r="J626" s="234"/>
      <c r="K626" s="234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147</v>
      </c>
      <c r="AU626" s="243" t="s">
        <v>80</v>
      </c>
      <c r="AV626" s="13" t="s">
        <v>76</v>
      </c>
      <c r="AW626" s="13" t="s">
        <v>33</v>
      </c>
      <c r="AX626" s="13" t="s">
        <v>72</v>
      </c>
      <c r="AY626" s="243" t="s">
        <v>136</v>
      </c>
    </row>
    <row r="627" s="13" customFormat="1">
      <c r="A627" s="13"/>
      <c r="B627" s="233"/>
      <c r="C627" s="234"/>
      <c r="D627" s="235" t="s">
        <v>147</v>
      </c>
      <c r="E627" s="236" t="s">
        <v>19</v>
      </c>
      <c r="F627" s="237" t="s">
        <v>149</v>
      </c>
      <c r="G627" s="234"/>
      <c r="H627" s="236" t="s">
        <v>19</v>
      </c>
      <c r="I627" s="238"/>
      <c r="J627" s="234"/>
      <c r="K627" s="234"/>
      <c r="L627" s="239"/>
      <c r="M627" s="240"/>
      <c r="N627" s="241"/>
      <c r="O627" s="241"/>
      <c r="P627" s="241"/>
      <c r="Q627" s="241"/>
      <c r="R627" s="241"/>
      <c r="S627" s="241"/>
      <c r="T627" s="24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3" t="s">
        <v>147</v>
      </c>
      <c r="AU627" s="243" t="s">
        <v>80</v>
      </c>
      <c r="AV627" s="13" t="s">
        <v>76</v>
      </c>
      <c r="AW627" s="13" t="s">
        <v>33</v>
      </c>
      <c r="AX627" s="13" t="s">
        <v>72</v>
      </c>
      <c r="AY627" s="243" t="s">
        <v>136</v>
      </c>
    </row>
    <row r="628" s="13" customFormat="1">
      <c r="A628" s="13"/>
      <c r="B628" s="233"/>
      <c r="C628" s="234"/>
      <c r="D628" s="235" t="s">
        <v>147</v>
      </c>
      <c r="E628" s="236" t="s">
        <v>19</v>
      </c>
      <c r="F628" s="237" t="s">
        <v>150</v>
      </c>
      <c r="G628" s="234"/>
      <c r="H628" s="236" t="s">
        <v>19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147</v>
      </c>
      <c r="AU628" s="243" t="s">
        <v>80</v>
      </c>
      <c r="AV628" s="13" t="s">
        <v>76</v>
      </c>
      <c r="AW628" s="13" t="s">
        <v>33</v>
      </c>
      <c r="AX628" s="13" t="s">
        <v>72</v>
      </c>
      <c r="AY628" s="243" t="s">
        <v>136</v>
      </c>
    </row>
    <row r="629" s="14" customFormat="1">
      <c r="A629" s="14"/>
      <c r="B629" s="244"/>
      <c r="C629" s="245"/>
      <c r="D629" s="235" t="s">
        <v>147</v>
      </c>
      <c r="E629" s="246" t="s">
        <v>19</v>
      </c>
      <c r="F629" s="247" t="s">
        <v>290</v>
      </c>
      <c r="G629" s="245"/>
      <c r="H629" s="248">
        <v>21.399999999999999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147</v>
      </c>
      <c r="AU629" s="254" t="s">
        <v>80</v>
      </c>
      <c r="AV629" s="14" t="s">
        <v>80</v>
      </c>
      <c r="AW629" s="14" t="s">
        <v>33</v>
      </c>
      <c r="AX629" s="14" t="s">
        <v>72</v>
      </c>
      <c r="AY629" s="254" t="s">
        <v>136</v>
      </c>
    </row>
    <row r="630" s="13" customFormat="1">
      <c r="A630" s="13"/>
      <c r="B630" s="233"/>
      <c r="C630" s="234"/>
      <c r="D630" s="235" t="s">
        <v>147</v>
      </c>
      <c r="E630" s="236" t="s">
        <v>19</v>
      </c>
      <c r="F630" s="237" t="s">
        <v>165</v>
      </c>
      <c r="G630" s="234"/>
      <c r="H630" s="236" t="s">
        <v>19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3" t="s">
        <v>147</v>
      </c>
      <c r="AU630" s="243" t="s">
        <v>80</v>
      </c>
      <c r="AV630" s="13" t="s">
        <v>76</v>
      </c>
      <c r="AW630" s="13" t="s">
        <v>33</v>
      </c>
      <c r="AX630" s="13" t="s">
        <v>72</v>
      </c>
      <c r="AY630" s="243" t="s">
        <v>136</v>
      </c>
    </row>
    <row r="631" s="14" customFormat="1">
      <c r="A631" s="14"/>
      <c r="B631" s="244"/>
      <c r="C631" s="245"/>
      <c r="D631" s="235" t="s">
        <v>147</v>
      </c>
      <c r="E631" s="246" t="s">
        <v>19</v>
      </c>
      <c r="F631" s="247" t="s">
        <v>563</v>
      </c>
      <c r="G631" s="245"/>
      <c r="H631" s="248">
        <v>21.600000000000001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4" t="s">
        <v>147</v>
      </c>
      <c r="AU631" s="254" t="s">
        <v>80</v>
      </c>
      <c r="AV631" s="14" t="s">
        <v>80</v>
      </c>
      <c r="AW631" s="14" t="s">
        <v>33</v>
      </c>
      <c r="AX631" s="14" t="s">
        <v>72</v>
      </c>
      <c r="AY631" s="254" t="s">
        <v>136</v>
      </c>
    </row>
    <row r="632" s="16" customFormat="1">
      <c r="A632" s="16"/>
      <c r="B632" s="266"/>
      <c r="C632" s="267"/>
      <c r="D632" s="235" t="s">
        <v>147</v>
      </c>
      <c r="E632" s="268" t="s">
        <v>19</v>
      </c>
      <c r="F632" s="269" t="s">
        <v>167</v>
      </c>
      <c r="G632" s="267"/>
      <c r="H632" s="270">
        <v>43</v>
      </c>
      <c r="I632" s="271"/>
      <c r="J632" s="267"/>
      <c r="K632" s="267"/>
      <c r="L632" s="272"/>
      <c r="M632" s="273"/>
      <c r="N632" s="274"/>
      <c r="O632" s="274"/>
      <c r="P632" s="274"/>
      <c r="Q632" s="274"/>
      <c r="R632" s="274"/>
      <c r="S632" s="274"/>
      <c r="T632" s="275"/>
      <c r="U632" s="16"/>
      <c r="V632" s="16"/>
      <c r="W632" s="16"/>
      <c r="X632" s="16"/>
      <c r="Y632" s="16"/>
      <c r="Z632" s="16"/>
      <c r="AA632" s="16"/>
      <c r="AB632" s="16"/>
      <c r="AC632" s="16"/>
      <c r="AD632" s="16"/>
      <c r="AE632" s="16"/>
      <c r="AT632" s="276" t="s">
        <v>147</v>
      </c>
      <c r="AU632" s="276" t="s">
        <v>80</v>
      </c>
      <c r="AV632" s="16" t="s">
        <v>143</v>
      </c>
      <c r="AW632" s="16" t="s">
        <v>33</v>
      </c>
      <c r="AX632" s="16" t="s">
        <v>76</v>
      </c>
      <c r="AY632" s="276" t="s">
        <v>136</v>
      </c>
    </row>
    <row r="633" s="2" customFormat="1" ht="24.15" customHeight="1">
      <c r="A633" s="41"/>
      <c r="B633" s="42"/>
      <c r="C633" s="215" t="s">
        <v>564</v>
      </c>
      <c r="D633" s="215" t="s">
        <v>138</v>
      </c>
      <c r="E633" s="216" t="s">
        <v>565</v>
      </c>
      <c r="F633" s="217" t="s">
        <v>566</v>
      </c>
      <c r="G633" s="218" t="s">
        <v>181</v>
      </c>
      <c r="H633" s="219">
        <v>66.840000000000003</v>
      </c>
      <c r="I633" s="220"/>
      <c r="J633" s="221">
        <f>ROUND(I633*H633,2)</f>
        <v>0</v>
      </c>
      <c r="K633" s="217" t="s">
        <v>142</v>
      </c>
      <c r="L633" s="47"/>
      <c r="M633" s="222" t="s">
        <v>19</v>
      </c>
      <c r="N633" s="223" t="s">
        <v>43</v>
      </c>
      <c r="O633" s="87"/>
      <c r="P633" s="224">
        <f>O633*H633</f>
        <v>0</v>
      </c>
      <c r="Q633" s="224">
        <v>0.00010000000000000001</v>
      </c>
      <c r="R633" s="224">
        <f>Q633*H633</f>
        <v>0.0066840000000000007</v>
      </c>
      <c r="S633" s="224">
        <v>0</v>
      </c>
      <c r="T633" s="225">
        <f>S633*H633</f>
        <v>0</v>
      </c>
      <c r="U633" s="41"/>
      <c r="V633" s="41"/>
      <c r="W633" s="41"/>
      <c r="X633" s="41"/>
      <c r="Y633" s="41"/>
      <c r="Z633" s="41"/>
      <c r="AA633" s="41"/>
      <c r="AB633" s="41"/>
      <c r="AC633" s="41"/>
      <c r="AD633" s="41"/>
      <c r="AE633" s="41"/>
      <c r="AR633" s="226" t="s">
        <v>259</v>
      </c>
      <c r="AT633" s="226" t="s">
        <v>138</v>
      </c>
      <c r="AU633" s="226" t="s">
        <v>80</v>
      </c>
      <c r="AY633" s="20" t="s">
        <v>136</v>
      </c>
      <c r="BE633" s="227">
        <f>IF(N633="základní",J633,0)</f>
        <v>0</v>
      </c>
      <c r="BF633" s="227">
        <f>IF(N633="snížená",J633,0)</f>
        <v>0</v>
      </c>
      <c r="BG633" s="227">
        <f>IF(N633="zákl. přenesená",J633,0)</f>
        <v>0</v>
      </c>
      <c r="BH633" s="227">
        <f>IF(N633="sníž. přenesená",J633,0)</f>
        <v>0</v>
      </c>
      <c r="BI633" s="227">
        <f>IF(N633="nulová",J633,0)</f>
        <v>0</v>
      </c>
      <c r="BJ633" s="20" t="s">
        <v>76</v>
      </c>
      <c r="BK633" s="227">
        <f>ROUND(I633*H633,2)</f>
        <v>0</v>
      </c>
      <c r="BL633" s="20" t="s">
        <v>259</v>
      </c>
      <c r="BM633" s="226" t="s">
        <v>567</v>
      </c>
    </row>
    <row r="634" s="2" customFormat="1">
      <c r="A634" s="41"/>
      <c r="B634" s="42"/>
      <c r="C634" s="43"/>
      <c r="D634" s="228" t="s">
        <v>145</v>
      </c>
      <c r="E634" s="43"/>
      <c r="F634" s="229" t="s">
        <v>568</v>
      </c>
      <c r="G634" s="43"/>
      <c r="H634" s="43"/>
      <c r="I634" s="230"/>
      <c r="J634" s="43"/>
      <c r="K634" s="43"/>
      <c r="L634" s="47"/>
      <c r="M634" s="231"/>
      <c r="N634" s="232"/>
      <c r="O634" s="87"/>
      <c r="P634" s="87"/>
      <c r="Q634" s="87"/>
      <c r="R634" s="87"/>
      <c r="S634" s="87"/>
      <c r="T634" s="88"/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T634" s="20" t="s">
        <v>145</v>
      </c>
      <c r="AU634" s="20" t="s">
        <v>80</v>
      </c>
    </row>
    <row r="635" s="13" customFormat="1">
      <c r="A635" s="13"/>
      <c r="B635" s="233"/>
      <c r="C635" s="234"/>
      <c r="D635" s="235" t="s">
        <v>147</v>
      </c>
      <c r="E635" s="236" t="s">
        <v>19</v>
      </c>
      <c r="F635" s="237" t="s">
        <v>163</v>
      </c>
      <c r="G635" s="234"/>
      <c r="H635" s="236" t="s">
        <v>19</v>
      </c>
      <c r="I635" s="238"/>
      <c r="J635" s="234"/>
      <c r="K635" s="234"/>
      <c r="L635" s="239"/>
      <c r="M635" s="240"/>
      <c r="N635" s="241"/>
      <c r="O635" s="241"/>
      <c r="P635" s="241"/>
      <c r="Q635" s="241"/>
      <c r="R635" s="241"/>
      <c r="S635" s="241"/>
      <c r="T635" s="24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3" t="s">
        <v>147</v>
      </c>
      <c r="AU635" s="243" t="s">
        <v>80</v>
      </c>
      <c r="AV635" s="13" t="s">
        <v>76</v>
      </c>
      <c r="AW635" s="13" t="s">
        <v>33</v>
      </c>
      <c r="AX635" s="13" t="s">
        <v>72</v>
      </c>
      <c r="AY635" s="243" t="s">
        <v>136</v>
      </c>
    </row>
    <row r="636" s="13" customFormat="1">
      <c r="A636" s="13"/>
      <c r="B636" s="233"/>
      <c r="C636" s="234"/>
      <c r="D636" s="235" t="s">
        <v>147</v>
      </c>
      <c r="E636" s="236" t="s">
        <v>19</v>
      </c>
      <c r="F636" s="237" t="s">
        <v>149</v>
      </c>
      <c r="G636" s="234"/>
      <c r="H636" s="236" t="s">
        <v>19</v>
      </c>
      <c r="I636" s="238"/>
      <c r="J636" s="234"/>
      <c r="K636" s="234"/>
      <c r="L636" s="239"/>
      <c r="M636" s="240"/>
      <c r="N636" s="241"/>
      <c r="O636" s="241"/>
      <c r="P636" s="241"/>
      <c r="Q636" s="241"/>
      <c r="R636" s="241"/>
      <c r="S636" s="241"/>
      <c r="T636" s="24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43" t="s">
        <v>147</v>
      </c>
      <c r="AU636" s="243" t="s">
        <v>80</v>
      </c>
      <c r="AV636" s="13" t="s">
        <v>76</v>
      </c>
      <c r="AW636" s="13" t="s">
        <v>33</v>
      </c>
      <c r="AX636" s="13" t="s">
        <v>72</v>
      </c>
      <c r="AY636" s="243" t="s">
        <v>136</v>
      </c>
    </row>
    <row r="637" s="13" customFormat="1">
      <c r="A637" s="13"/>
      <c r="B637" s="233"/>
      <c r="C637" s="234"/>
      <c r="D637" s="235" t="s">
        <v>147</v>
      </c>
      <c r="E637" s="236" t="s">
        <v>19</v>
      </c>
      <c r="F637" s="237" t="s">
        <v>150</v>
      </c>
      <c r="G637" s="234"/>
      <c r="H637" s="236" t="s">
        <v>19</v>
      </c>
      <c r="I637" s="238"/>
      <c r="J637" s="234"/>
      <c r="K637" s="234"/>
      <c r="L637" s="239"/>
      <c r="M637" s="240"/>
      <c r="N637" s="241"/>
      <c r="O637" s="241"/>
      <c r="P637" s="241"/>
      <c r="Q637" s="241"/>
      <c r="R637" s="241"/>
      <c r="S637" s="241"/>
      <c r="T637" s="24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3" t="s">
        <v>147</v>
      </c>
      <c r="AU637" s="243" t="s">
        <v>80</v>
      </c>
      <c r="AV637" s="13" t="s">
        <v>76</v>
      </c>
      <c r="AW637" s="13" t="s">
        <v>33</v>
      </c>
      <c r="AX637" s="13" t="s">
        <v>72</v>
      </c>
      <c r="AY637" s="243" t="s">
        <v>136</v>
      </c>
    </row>
    <row r="638" s="14" customFormat="1">
      <c r="A638" s="14"/>
      <c r="B638" s="244"/>
      <c r="C638" s="245"/>
      <c r="D638" s="235" t="s">
        <v>147</v>
      </c>
      <c r="E638" s="246" t="s">
        <v>19</v>
      </c>
      <c r="F638" s="247" t="s">
        <v>290</v>
      </c>
      <c r="G638" s="245"/>
      <c r="H638" s="248">
        <v>21.399999999999999</v>
      </c>
      <c r="I638" s="249"/>
      <c r="J638" s="245"/>
      <c r="K638" s="245"/>
      <c r="L638" s="250"/>
      <c r="M638" s="251"/>
      <c r="N638" s="252"/>
      <c r="O638" s="252"/>
      <c r="P638" s="252"/>
      <c r="Q638" s="252"/>
      <c r="R638" s="252"/>
      <c r="S638" s="252"/>
      <c r="T638" s="253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4" t="s">
        <v>147</v>
      </c>
      <c r="AU638" s="254" t="s">
        <v>80</v>
      </c>
      <c r="AV638" s="14" t="s">
        <v>80</v>
      </c>
      <c r="AW638" s="14" t="s">
        <v>33</v>
      </c>
      <c r="AX638" s="14" t="s">
        <v>72</v>
      </c>
      <c r="AY638" s="254" t="s">
        <v>136</v>
      </c>
    </row>
    <row r="639" s="13" customFormat="1">
      <c r="A639" s="13"/>
      <c r="B639" s="233"/>
      <c r="C639" s="234"/>
      <c r="D639" s="235" t="s">
        <v>147</v>
      </c>
      <c r="E639" s="236" t="s">
        <v>19</v>
      </c>
      <c r="F639" s="237" t="s">
        <v>165</v>
      </c>
      <c r="G639" s="234"/>
      <c r="H639" s="236" t="s">
        <v>19</v>
      </c>
      <c r="I639" s="238"/>
      <c r="J639" s="234"/>
      <c r="K639" s="234"/>
      <c r="L639" s="239"/>
      <c r="M639" s="240"/>
      <c r="N639" s="241"/>
      <c r="O639" s="241"/>
      <c r="P639" s="241"/>
      <c r="Q639" s="241"/>
      <c r="R639" s="241"/>
      <c r="S639" s="241"/>
      <c r="T639" s="24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3" t="s">
        <v>147</v>
      </c>
      <c r="AU639" s="243" t="s">
        <v>80</v>
      </c>
      <c r="AV639" s="13" t="s">
        <v>76</v>
      </c>
      <c r="AW639" s="13" t="s">
        <v>33</v>
      </c>
      <c r="AX639" s="13" t="s">
        <v>72</v>
      </c>
      <c r="AY639" s="243" t="s">
        <v>136</v>
      </c>
    </row>
    <row r="640" s="14" customFormat="1">
      <c r="A640" s="14"/>
      <c r="B640" s="244"/>
      <c r="C640" s="245"/>
      <c r="D640" s="235" t="s">
        <v>147</v>
      </c>
      <c r="E640" s="246" t="s">
        <v>19</v>
      </c>
      <c r="F640" s="247" t="s">
        <v>563</v>
      </c>
      <c r="G640" s="245"/>
      <c r="H640" s="248">
        <v>21.600000000000001</v>
      </c>
      <c r="I640" s="249"/>
      <c r="J640" s="245"/>
      <c r="K640" s="245"/>
      <c r="L640" s="250"/>
      <c r="M640" s="251"/>
      <c r="N640" s="252"/>
      <c r="O640" s="252"/>
      <c r="P640" s="252"/>
      <c r="Q640" s="252"/>
      <c r="R640" s="252"/>
      <c r="S640" s="252"/>
      <c r="T640" s="253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4" t="s">
        <v>147</v>
      </c>
      <c r="AU640" s="254" t="s">
        <v>80</v>
      </c>
      <c r="AV640" s="14" t="s">
        <v>80</v>
      </c>
      <c r="AW640" s="14" t="s">
        <v>33</v>
      </c>
      <c r="AX640" s="14" t="s">
        <v>72</v>
      </c>
      <c r="AY640" s="254" t="s">
        <v>136</v>
      </c>
    </row>
    <row r="641" s="15" customFormat="1">
      <c r="A641" s="15"/>
      <c r="B641" s="255"/>
      <c r="C641" s="256"/>
      <c r="D641" s="235" t="s">
        <v>147</v>
      </c>
      <c r="E641" s="257" t="s">
        <v>19</v>
      </c>
      <c r="F641" s="258" t="s">
        <v>166</v>
      </c>
      <c r="G641" s="256"/>
      <c r="H641" s="259">
        <v>43</v>
      </c>
      <c r="I641" s="260"/>
      <c r="J641" s="256"/>
      <c r="K641" s="256"/>
      <c r="L641" s="261"/>
      <c r="M641" s="262"/>
      <c r="N641" s="263"/>
      <c r="O641" s="263"/>
      <c r="P641" s="263"/>
      <c r="Q641" s="263"/>
      <c r="R641" s="263"/>
      <c r="S641" s="263"/>
      <c r="T641" s="264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65" t="s">
        <v>147</v>
      </c>
      <c r="AU641" s="265" t="s">
        <v>80</v>
      </c>
      <c r="AV641" s="15" t="s">
        <v>156</v>
      </c>
      <c r="AW641" s="15" t="s">
        <v>33</v>
      </c>
      <c r="AX641" s="15" t="s">
        <v>72</v>
      </c>
      <c r="AY641" s="265" t="s">
        <v>136</v>
      </c>
    </row>
    <row r="642" s="13" customFormat="1">
      <c r="A642" s="13"/>
      <c r="B642" s="233"/>
      <c r="C642" s="234"/>
      <c r="D642" s="235" t="s">
        <v>147</v>
      </c>
      <c r="E642" s="236" t="s">
        <v>19</v>
      </c>
      <c r="F642" s="237" t="s">
        <v>569</v>
      </c>
      <c r="G642" s="234"/>
      <c r="H642" s="236" t="s">
        <v>19</v>
      </c>
      <c r="I642" s="238"/>
      <c r="J642" s="234"/>
      <c r="K642" s="234"/>
      <c r="L642" s="239"/>
      <c r="M642" s="240"/>
      <c r="N642" s="241"/>
      <c r="O642" s="241"/>
      <c r="P642" s="241"/>
      <c r="Q642" s="241"/>
      <c r="R642" s="241"/>
      <c r="S642" s="241"/>
      <c r="T642" s="24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3" t="s">
        <v>147</v>
      </c>
      <c r="AU642" s="243" t="s">
        <v>80</v>
      </c>
      <c r="AV642" s="13" t="s">
        <v>76</v>
      </c>
      <c r="AW642" s="13" t="s">
        <v>33</v>
      </c>
      <c r="AX642" s="13" t="s">
        <v>72</v>
      </c>
      <c r="AY642" s="243" t="s">
        <v>136</v>
      </c>
    </row>
    <row r="643" s="14" customFormat="1">
      <c r="A643" s="14"/>
      <c r="B643" s="244"/>
      <c r="C643" s="245"/>
      <c r="D643" s="235" t="s">
        <v>147</v>
      </c>
      <c r="E643" s="246" t="s">
        <v>19</v>
      </c>
      <c r="F643" s="247" t="s">
        <v>570</v>
      </c>
      <c r="G643" s="245"/>
      <c r="H643" s="248">
        <v>2.145</v>
      </c>
      <c r="I643" s="249"/>
      <c r="J643" s="245"/>
      <c r="K643" s="245"/>
      <c r="L643" s="250"/>
      <c r="M643" s="251"/>
      <c r="N643" s="252"/>
      <c r="O643" s="252"/>
      <c r="P643" s="252"/>
      <c r="Q643" s="252"/>
      <c r="R643" s="252"/>
      <c r="S643" s="252"/>
      <c r="T643" s="25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4" t="s">
        <v>147</v>
      </c>
      <c r="AU643" s="254" t="s">
        <v>80</v>
      </c>
      <c r="AV643" s="14" t="s">
        <v>80</v>
      </c>
      <c r="AW643" s="14" t="s">
        <v>33</v>
      </c>
      <c r="AX643" s="14" t="s">
        <v>72</v>
      </c>
      <c r="AY643" s="254" t="s">
        <v>136</v>
      </c>
    </row>
    <row r="644" s="14" customFormat="1">
      <c r="A644" s="14"/>
      <c r="B644" s="244"/>
      <c r="C644" s="245"/>
      <c r="D644" s="235" t="s">
        <v>147</v>
      </c>
      <c r="E644" s="246" t="s">
        <v>19</v>
      </c>
      <c r="F644" s="247" t="s">
        <v>571</v>
      </c>
      <c r="G644" s="245"/>
      <c r="H644" s="248">
        <v>0.80000000000000004</v>
      </c>
      <c r="I644" s="249"/>
      <c r="J644" s="245"/>
      <c r="K644" s="245"/>
      <c r="L644" s="250"/>
      <c r="M644" s="251"/>
      <c r="N644" s="252"/>
      <c r="O644" s="252"/>
      <c r="P644" s="252"/>
      <c r="Q644" s="252"/>
      <c r="R644" s="252"/>
      <c r="S644" s="252"/>
      <c r="T644" s="253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4" t="s">
        <v>147</v>
      </c>
      <c r="AU644" s="254" t="s">
        <v>80</v>
      </c>
      <c r="AV644" s="14" t="s">
        <v>80</v>
      </c>
      <c r="AW644" s="14" t="s">
        <v>33</v>
      </c>
      <c r="AX644" s="14" t="s">
        <v>72</v>
      </c>
      <c r="AY644" s="254" t="s">
        <v>136</v>
      </c>
    </row>
    <row r="645" s="14" customFormat="1">
      <c r="A645" s="14"/>
      <c r="B645" s="244"/>
      <c r="C645" s="245"/>
      <c r="D645" s="235" t="s">
        <v>147</v>
      </c>
      <c r="E645" s="246" t="s">
        <v>19</v>
      </c>
      <c r="F645" s="247" t="s">
        <v>572</v>
      </c>
      <c r="G645" s="245"/>
      <c r="H645" s="248">
        <v>2.052</v>
      </c>
      <c r="I645" s="249"/>
      <c r="J645" s="245"/>
      <c r="K645" s="245"/>
      <c r="L645" s="250"/>
      <c r="M645" s="251"/>
      <c r="N645" s="252"/>
      <c r="O645" s="252"/>
      <c r="P645" s="252"/>
      <c r="Q645" s="252"/>
      <c r="R645" s="252"/>
      <c r="S645" s="252"/>
      <c r="T645" s="25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4" t="s">
        <v>147</v>
      </c>
      <c r="AU645" s="254" t="s">
        <v>80</v>
      </c>
      <c r="AV645" s="14" t="s">
        <v>80</v>
      </c>
      <c r="AW645" s="14" t="s">
        <v>33</v>
      </c>
      <c r="AX645" s="14" t="s">
        <v>72</v>
      </c>
      <c r="AY645" s="254" t="s">
        <v>136</v>
      </c>
    </row>
    <row r="646" s="14" customFormat="1">
      <c r="A646" s="14"/>
      <c r="B646" s="244"/>
      <c r="C646" s="245"/>
      <c r="D646" s="235" t="s">
        <v>147</v>
      </c>
      <c r="E646" s="246" t="s">
        <v>19</v>
      </c>
      <c r="F646" s="247" t="s">
        <v>573</v>
      </c>
      <c r="G646" s="245"/>
      <c r="H646" s="248">
        <v>6.2779999999999996</v>
      </c>
      <c r="I646" s="249"/>
      <c r="J646" s="245"/>
      <c r="K646" s="245"/>
      <c r="L646" s="250"/>
      <c r="M646" s="251"/>
      <c r="N646" s="252"/>
      <c r="O646" s="252"/>
      <c r="P646" s="252"/>
      <c r="Q646" s="252"/>
      <c r="R646" s="252"/>
      <c r="S646" s="252"/>
      <c r="T646" s="253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4" t="s">
        <v>147</v>
      </c>
      <c r="AU646" s="254" t="s">
        <v>80</v>
      </c>
      <c r="AV646" s="14" t="s">
        <v>80</v>
      </c>
      <c r="AW646" s="14" t="s">
        <v>33</v>
      </c>
      <c r="AX646" s="14" t="s">
        <v>72</v>
      </c>
      <c r="AY646" s="254" t="s">
        <v>136</v>
      </c>
    </row>
    <row r="647" s="14" customFormat="1">
      <c r="A647" s="14"/>
      <c r="B647" s="244"/>
      <c r="C647" s="245"/>
      <c r="D647" s="235" t="s">
        <v>147</v>
      </c>
      <c r="E647" s="246" t="s">
        <v>19</v>
      </c>
      <c r="F647" s="247" t="s">
        <v>574</v>
      </c>
      <c r="G647" s="245"/>
      <c r="H647" s="248">
        <v>3.4380000000000002</v>
      </c>
      <c r="I647" s="249"/>
      <c r="J647" s="245"/>
      <c r="K647" s="245"/>
      <c r="L647" s="250"/>
      <c r="M647" s="251"/>
      <c r="N647" s="252"/>
      <c r="O647" s="252"/>
      <c r="P647" s="252"/>
      <c r="Q647" s="252"/>
      <c r="R647" s="252"/>
      <c r="S647" s="252"/>
      <c r="T647" s="25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4" t="s">
        <v>147</v>
      </c>
      <c r="AU647" s="254" t="s">
        <v>80</v>
      </c>
      <c r="AV647" s="14" t="s">
        <v>80</v>
      </c>
      <c r="AW647" s="14" t="s">
        <v>33</v>
      </c>
      <c r="AX647" s="14" t="s">
        <v>72</v>
      </c>
      <c r="AY647" s="254" t="s">
        <v>136</v>
      </c>
    </row>
    <row r="648" s="14" customFormat="1">
      <c r="A648" s="14"/>
      <c r="B648" s="244"/>
      <c r="C648" s="245"/>
      <c r="D648" s="235" t="s">
        <v>147</v>
      </c>
      <c r="E648" s="246" t="s">
        <v>19</v>
      </c>
      <c r="F648" s="247" t="s">
        <v>575</v>
      </c>
      <c r="G648" s="245"/>
      <c r="H648" s="248">
        <v>2.3130000000000002</v>
      </c>
      <c r="I648" s="249"/>
      <c r="J648" s="245"/>
      <c r="K648" s="245"/>
      <c r="L648" s="250"/>
      <c r="M648" s="251"/>
      <c r="N648" s="252"/>
      <c r="O648" s="252"/>
      <c r="P648" s="252"/>
      <c r="Q648" s="252"/>
      <c r="R648" s="252"/>
      <c r="S648" s="252"/>
      <c r="T648" s="253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4" t="s">
        <v>147</v>
      </c>
      <c r="AU648" s="254" t="s">
        <v>80</v>
      </c>
      <c r="AV648" s="14" t="s">
        <v>80</v>
      </c>
      <c r="AW648" s="14" t="s">
        <v>33</v>
      </c>
      <c r="AX648" s="14" t="s">
        <v>72</v>
      </c>
      <c r="AY648" s="254" t="s">
        <v>136</v>
      </c>
    </row>
    <row r="649" s="14" customFormat="1">
      <c r="A649" s="14"/>
      <c r="B649" s="244"/>
      <c r="C649" s="245"/>
      <c r="D649" s="235" t="s">
        <v>147</v>
      </c>
      <c r="E649" s="246" t="s">
        <v>19</v>
      </c>
      <c r="F649" s="247" t="s">
        <v>576</v>
      </c>
      <c r="G649" s="245"/>
      <c r="H649" s="248">
        <v>3.0600000000000001</v>
      </c>
      <c r="I649" s="249"/>
      <c r="J649" s="245"/>
      <c r="K649" s="245"/>
      <c r="L649" s="250"/>
      <c r="M649" s="251"/>
      <c r="N649" s="252"/>
      <c r="O649" s="252"/>
      <c r="P649" s="252"/>
      <c r="Q649" s="252"/>
      <c r="R649" s="252"/>
      <c r="S649" s="252"/>
      <c r="T649" s="25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54" t="s">
        <v>147</v>
      </c>
      <c r="AU649" s="254" t="s">
        <v>80</v>
      </c>
      <c r="AV649" s="14" t="s">
        <v>80</v>
      </c>
      <c r="AW649" s="14" t="s">
        <v>33</v>
      </c>
      <c r="AX649" s="14" t="s">
        <v>72</v>
      </c>
      <c r="AY649" s="254" t="s">
        <v>136</v>
      </c>
    </row>
    <row r="650" s="14" customFormat="1">
      <c r="A650" s="14"/>
      <c r="B650" s="244"/>
      <c r="C650" s="245"/>
      <c r="D650" s="235" t="s">
        <v>147</v>
      </c>
      <c r="E650" s="246" t="s">
        <v>19</v>
      </c>
      <c r="F650" s="247" t="s">
        <v>577</v>
      </c>
      <c r="G650" s="245"/>
      <c r="H650" s="248">
        <v>1.256</v>
      </c>
      <c r="I650" s="249"/>
      <c r="J650" s="245"/>
      <c r="K650" s="245"/>
      <c r="L650" s="250"/>
      <c r="M650" s="251"/>
      <c r="N650" s="252"/>
      <c r="O650" s="252"/>
      <c r="P650" s="252"/>
      <c r="Q650" s="252"/>
      <c r="R650" s="252"/>
      <c r="S650" s="252"/>
      <c r="T650" s="253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4" t="s">
        <v>147</v>
      </c>
      <c r="AU650" s="254" t="s">
        <v>80</v>
      </c>
      <c r="AV650" s="14" t="s">
        <v>80</v>
      </c>
      <c r="AW650" s="14" t="s">
        <v>33</v>
      </c>
      <c r="AX650" s="14" t="s">
        <v>72</v>
      </c>
      <c r="AY650" s="254" t="s">
        <v>136</v>
      </c>
    </row>
    <row r="651" s="14" customFormat="1">
      <c r="A651" s="14"/>
      <c r="B651" s="244"/>
      <c r="C651" s="245"/>
      <c r="D651" s="235" t="s">
        <v>147</v>
      </c>
      <c r="E651" s="246" t="s">
        <v>19</v>
      </c>
      <c r="F651" s="247" t="s">
        <v>578</v>
      </c>
      <c r="G651" s="245"/>
      <c r="H651" s="248">
        <v>2.3599999999999999</v>
      </c>
      <c r="I651" s="249"/>
      <c r="J651" s="245"/>
      <c r="K651" s="245"/>
      <c r="L651" s="250"/>
      <c r="M651" s="251"/>
      <c r="N651" s="252"/>
      <c r="O651" s="252"/>
      <c r="P651" s="252"/>
      <c r="Q651" s="252"/>
      <c r="R651" s="252"/>
      <c r="S651" s="252"/>
      <c r="T651" s="253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4" t="s">
        <v>147</v>
      </c>
      <c r="AU651" s="254" t="s">
        <v>80</v>
      </c>
      <c r="AV651" s="14" t="s">
        <v>80</v>
      </c>
      <c r="AW651" s="14" t="s">
        <v>33</v>
      </c>
      <c r="AX651" s="14" t="s">
        <v>72</v>
      </c>
      <c r="AY651" s="254" t="s">
        <v>136</v>
      </c>
    </row>
    <row r="652" s="14" customFormat="1">
      <c r="A652" s="14"/>
      <c r="B652" s="244"/>
      <c r="C652" s="245"/>
      <c r="D652" s="235" t="s">
        <v>147</v>
      </c>
      <c r="E652" s="246" t="s">
        <v>19</v>
      </c>
      <c r="F652" s="247" t="s">
        <v>579</v>
      </c>
      <c r="G652" s="245"/>
      <c r="H652" s="248">
        <v>0.13800000000000001</v>
      </c>
      <c r="I652" s="249"/>
      <c r="J652" s="245"/>
      <c r="K652" s="245"/>
      <c r="L652" s="250"/>
      <c r="M652" s="251"/>
      <c r="N652" s="252"/>
      <c r="O652" s="252"/>
      <c r="P652" s="252"/>
      <c r="Q652" s="252"/>
      <c r="R652" s="252"/>
      <c r="S652" s="252"/>
      <c r="T652" s="253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54" t="s">
        <v>147</v>
      </c>
      <c r="AU652" s="254" t="s">
        <v>80</v>
      </c>
      <c r="AV652" s="14" t="s">
        <v>80</v>
      </c>
      <c r="AW652" s="14" t="s">
        <v>33</v>
      </c>
      <c r="AX652" s="14" t="s">
        <v>72</v>
      </c>
      <c r="AY652" s="254" t="s">
        <v>136</v>
      </c>
    </row>
    <row r="653" s="15" customFormat="1">
      <c r="A653" s="15"/>
      <c r="B653" s="255"/>
      <c r="C653" s="256"/>
      <c r="D653" s="235" t="s">
        <v>147</v>
      </c>
      <c r="E653" s="257" t="s">
        <v>19</v>
      </c>
      <c r="F653" s="258" t="s">
        <v>166</v>
      </c>
      <c r="G653" s="256"/>
      <c r="H653" s="259">
        <v>23.84</v>
      </c>
      <c r="I653" s="260"/>
      <c r="J653" s="256"/>
      <c r="K653" s="256"/>
      <c r="L653" s="261"/>
      <c r="M653" s="262"/>
      <c r="N653" s="263"/>
      <c r="O653" s="263"/>
      <c r="P653" s="263"/>
      <c r="Q653" s="263"/>
      <c r="R653" s="263"/>
      <c r="S653" s="263"/>
      <c r="T653" s="264"/>
      <c r="U653" s="15"/>
      <c r="V653" s="15"/>
      <c r="W653" s="15"/>
      <c r="X653" s="15"/>
      <c r="Y653" s="15"/>
      <c r="Z653" s="15"/>
      <c r="AA653" s="15"/>
      <c r="AB653" s="15"/>
      <c r="AC653" s="15"/>
      <c r="AD653" s="15"/>
      <c r="AE653" s="15"/>
      <c r="AT653" s="265" t="s">
        <v>147</v>
      </c>
      <c r="AU653" s="265" t="s">
        <v>80</v>
      </c>
      <c r="AV653" s="15" t="s">
        <v>156</v>
      </c>
      <c r="AW653" s="15" t="s">
        <v>33</v>
      </c>
      <c r="AX653" s="15" t="s">
        <v>72</v>
      </c>
      <c r="AY653" s="265" t="s">
        <v>136</v>
      </c>
    </row>
    <row r="654" s="16" customFormat="1">
      <c r="A654" s="16"/>
      <c r="B654" s="266"/>
      <c r="C654" s="267"/>
      <c r="D654" s="235" t="s">
        <v>147</v>
      </c>
      <c r="E654" s="268" t="s">
        <v>19</v>
      </c>
      <c r="F654" s="269" t="s">
        <v>167</v>
      </c>
      <c r="G654" s="267"/>
      <c r="H654" s="270">
        <v>66.840000000000003</v>
      </c>
      <c r="I654" s="271"/>
      <c r="J654" s="267"/>
      <c r="K654" s="267"/>
      <c r="L654" s="272"/>
      <c r="M654" s="273"/>
      <c r="N654" s="274"/>
      <c r="O654" s="274"/>
      <c r="P654" s="274"/>
      <c r="Q654" s="274"/>
      <c r="R654" s="274"/>
      <c r="S654" s="274"/>
      <c r="T654" s="275"/>
      <c r="U654" s="16"/>
      <c r="V654" s="16"/>
      <c r="W654" s="16"/>
      <c r="X654" s="16"/>
      <c r="Y654" s="16"/>
      <c r="Z654" s="16"/>
      <c r="AA654" s="16"/>
      <c r="AB654" s="16"/>
      <c r="AC654" s="16"/>
      <c r="AD654" s="16"/>
      <c r="AE654" s="16"/>
      <c r="AT654" s="276" t="s">
        <v>147</v>
      </c>
      <c r="AU654" s="276" t="s">
        <v>80</v>
      </c>
      <c r="AV654" s="16" t="s">
        <v>143</v>
      </c>
      <c r="AW654" s="16" t="s">
        <v>33</v>
      </c>
      <c r="AX654" s="16" t="s">
        <v>76</v>
      </c>
      <c r="AY654" s="276" t="s">
        <v>136</v>
      </c>
    </row>
    <row r="655" s="2" customFormat="1" ht="24.15" customHeight="1">
      <c r="A655" s="41"/>
      <c r="B655" s="42"/>
      <c r="C655" s="215" t="s">
        <v>580</v>
      </c>
      <c r="D655" s="215" t="s">
        <v>138</v>
      </c>
      <c r="E655" s="216" t="s">
        <v>581</v>
      </c>
      <c r="F655" s="217" t="s">
        <v>582</v>
      </c>
      <c r="G655" s="218" t="s">
        <v>181</v>
      </c>
      <c r="H655" s="219">
        <v>23.84</v>
      </c>
      <c r="I655" s="220"/>
      <c r="J655" s="221">
        <f>ROUND(I655*H655,2)</f>
        <v>0</v>
      </c>
      <c r="K655" s="217" t="s">
        <v>142</v>
      </c>
      <c r="L655" s="47"/>
      <c r="M655" s="222" t="s">
        <v>19</v>
      </c>
      <c r="N655" s="223" t="s">
        <v>43</v>
      </c>
      <c r="O655" s="87"/>
      <c r="P655" s="224">
        <f>O655*H655</f>
        <v>0</v>
      </c>
      <c r="Q655" s="224">
        <v>0</v>
      </c>
      <c r="R655" s="224">
        <f>Q655*H655</f>
        <v>0</v>
      </c>
      <c r="S655" s="224">
        <v>0.01721</v>
      </c>
      <c r="T655" s="225">
        <f>S655*H655</f>
        <v>0.4102864</v>
      </c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R655" s="226" t="s">
        <v>259</v>
      </c>
      <c r="AT655" s="226" t="s">
        <v>138</v>
      </c>
      <c r="AU655" s="226" t="s">
        <v>80</v>
      </c>
      <c r="AY655" s="20" t="s">
        <v>136</v>
      </c>
      <c r="BE655" s="227">
        <f>IF(N655="základní",J655,0)</f>
        <v>0</v>
      </c>
      <c r="BF655" s="227">
        <f>IF(N655="snížená",J655,0)</f>
        <v>0</v>
      </c>
      <c r="BG655" s="227">
        <f>IF(N655="zákl. přenesená",J655,0)</f>
        <v>0</v>
      </c>
      <c r="BH655" s="227">
        <f>IF(N655="sníž. přenesená",J655,0)</f>
        <v>0</v>
      </c>
      <c r="BI655" s="227">
        <f>IF(N655="nulová",J655,0)</f>
        <v>0</v>
      </c>
      <c r="BJ655" s="20" t="s">
        <v>76</v>
      </c>
      <c r="BK655" s="227">
        <f>ROUND(I655*H655,2)</f>
        <v>0</v>
      </c>
      <c r="BL655" s="20" t="s">
        <v>259</v>
      </c>
      <c r="BM655" s="226" t="s">
        <v>583</v>
      </c>
    </row>
    <row r="656" s="2" customFormat="1">
      <c r="A656" s="41"/>
      <c r="B656" s="42"/>
      <c r="C656" s="43"/>
      <c r="D656" s="228" t="s">
        <v>145</v>
      </c>
      <c r="E656" s="43"/>
      <c r="F656" s="229" t="s">
        <v>584</v>
      </c>
      <c r="G656" s="43"/>
      <c r="H656" s="43"/>
      <c r="I656" s="230"/>
      <c r="J656" s="43"/>
      <c r="K656" s="43"/>
      <c r="L656" s="47"/>
      <c r="M656" s="231"/>
      <c r="N656" s="232"/>
      <c r="O656" s="87"/>
      <c r="P656" s="87"/>
      <c r="Q656" s="87"/>
      <c r="R656" s="87"/>
      <c r="S656" s="87"/>
      <c r="T656" s="88"/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T656" s="20" t="s">
        <v>145</v>
      </c>
      <c r="AU656" s="20" t="s">
        <v>80</v>
      </c>
    </row>
    <row r="657" s="13" customFormat="1">
      <c r="A657" s="13"/>
      <c r="B657" s="233"/>
      <c r="C657" s="234"/>
      <c r="D657" s="235" t="s">
        <v>147</v>
      </c>
      <c r="E657" s="236" t="s">
        <v>19</v>
      </c>
      <c r="F657" s="237" t="s">
        <v>334</v>
      </c>
      <c r="G657" s="234"/>
      <c r="H657" s="236" t="s">
        <v>19</v>
      </c>
      <c r="I657" s="238"/>
      <c r="J657" s="234"/>
      <c r="K657" s="234"/>
      <c r="L657" s="239"/>
      <c r="M657" s="240"/>
      <c r="N657" s="241"/>
      <c r="O657" s="241"/>
      <c r="P657" s="241"/>
      <c r="Q657" s="241"/>
      <c r="R657" s="241"/>
      <c r="S657" s="241"/>
      <c r="T657" s="24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3" t="s">
        <v>147</v>
      </c>
      <c r="AU657" s="243" t="s">
        <v>80</v>
      </c>
      <c r="AV657" s="13" t="s">
        <v>76</v>
      </c>
      <c r="AW657" s="13" t="s">
        <v>33</v>
      </c>
      <c r="AX657" s="13" t="s">
        <v>72</v>
      </c>
      <c r="AY657" s="243" t="s">
        <v>136</v>
      </c>
    </row>
    <row r="658" s="13" customFormat="1">
      <c r="A658" s="13"/>
      <c r="B658" s="233"/>
      <c r="C658" s="234"/>
      <c r="D658" s="235" t="s">
        <v>147</v>
      </c>
      <c r="E658" s="236" t="s">
        <v>19</v>
      </c>
      <c r="F658" s="237" t="s">
        <v>585</v>
      </c>
      <c r="G658" s="234"/>
      <c r="H658" s="236" t="s">
        <v>19</v>
      </c>
      <c r="I658" s="238"/>
      <c r="J658" s="234"/>
      <c r="K658" s="234"/>
      <c r="L658" s="239"/>
      <c r="M658" s="240"/>
      <c r="N658" s="241"/>
      <c r="O658" s="241"/>
      <c r="P658" s="241"/>
      <c r="Q658" s="241"/>
      <c r="R658" s="241"/>
      <c r="S658" s="241"/>
      <c r="T658" s="24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3" t="s">
        <v>147</v>
      </c>
      <c r="AU658" s="243" t="s">
        <v>80</v>
      </c>
      <c r="AV658" s="13" t="s">
        <v>76</v>
      </c>
      <c r="AW658" s="13" t="s">
        <v>33</v>
      </c>
      <c r="AX658" s="13" t="s">
        <v>72</v>
      </c>
      <c r="AY658" s="243" t="s">
        <v>136</v>
      </c>
    </row>
    <row r="659" s="13" customFormat="1">
      <c r="A659" s="13"/>
      <c r="B659" s="233"/>
      <c r="C659" s="234"/>
      <c r="D659" s="235" t="s">
        <v>147</v>
      </c>
      <c r="E659" s="236" t="s">
        <v>19</v>
      </c>
      <c r="F659" s="237" t="s">
        <v>149</v>
      </c>
      <c r="G659" s="234"/>
      <c r="H659" s="236" t="s">
        <v>19</v>
      </c>
      <c r="I659" s="238"/>
      <c r="J659" s="234"/>
      <c r="K659" s="234"/>
      <c r="L659" s="239"/>
      <c r="M659" s="240"/>
      <c r="N659" s="241"/>
      <c r="O659" s="241"/>
      <c r="P659" s="241"/>
      <c r="Q659" s="241"/>
      <c r="R659" s="241"/>
      <c r="S659" s="241"/>
      <c r="T659" s="24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3" t="s">
        <v>147</v>
      </c>
      <c r="AU659" s="243" t="s">
        <v>80</v>
      </c>
      <c r="AV659" s="13" t="s">
        <v>76</v>
      </c>
      <c r="AW659" s="13" t="s">
        <v>33</v>
      </c>
      <c r="AX659" s="13" t="s">
        <v>72</v>
      </c>
      <c r="AY659" s="243" t="s">
        <v>136</v>
      </c>
    </row>
    <row r="660" s="13" customFormat="1">
      <c r="A660" s="13"/>
      <c r="B660" s="233"/>
      <c r="C660" s="234"/>
      <c r="D660" s="235" t="s">
        <v>147</v>
      </c>
      <c r="E660" s="236" t="s">
        <v>19</v>
      </c>
      <c r="F660" s="237" t="s">
        <v>150</v>
      </c>
      <c r="G660" s="234"/>
      <c r="H660" s="236" t="s">
        <v>19</v>
      </c>
      <c r="I660" s="238"/>
      <c r="J660" s="234"/>
      <c r="K660" s="234"/>
      <c r="L660" s="239"/>
      <c r="M660" s="240"/>
      <c r="N660" s="241"/>
      <c r="O660" s="241"/>
      <c r="P660" s="241"/>
      <c r="Q660" s="241"/>
      <c r="R660" s="241"/>
      <c r="S660" s="241"/>
      <c r="T660" s="24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3" t="s">
        <v>147</v>
      </c>
      <c r="AU660" s="243" t="s">
        <v>80</v>
      </c>
      <c r="AV660" s="13" t="s">
        <v>76</v>
      </c>
      <c r="AW660" s="13" t="s">
        <v>33</v>
      </c>
      <c r="AX660" s="13" t="s">
        <v>72</v>
      </c>
      <c r="AY660" s="243" t="s">
        <v>136</v>
      </c>
    </row>
    <row r="661" s="14" customFormat="1">
      <c r="A661" s="14"/>
      <c r="B661" s="244"/>
      <c r="C661" s="245"/>
      <c r="D661" s="235" t="s">
        <v>147</v>
      </c>
      <c r="E661" s="246" t="s">
        <v>19</v>
      </c>
      <c r="F661" s="247" t="s">
        <v>570</v>
      </c>
      <c r="G661" s="245"/>
      <c r="H661" s="248">
        <v>2.145</v>
      </c>
      <c r="I661" s="249"/>
      <c r="J661" s="245"/>
      <c r="K661" s="245"/>
      <c r="L661" s="250"/>
      <c r="M661" s="251"/>
      <c r="N661" s="252"/>
      <c r="O661" s="252"/>
      <c r="P661" s="252"/>
      <c r="Q661" s="252"/>
      <c r="R661" s="252"/>
      <c r="S661" s="252"/>
      <c r="T661" s="25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4" t="s">
        <v>147</v>
      </c>
      <c r="AU661" s="254" t="s">
        <v>80</v>
      </c>
      <c r="AV661" s="14" t="s">
        <v>80</v>
      </c>
      <c r="AW661" s="14" t="s">
        <v>33</v>
      </c>
      <c r="AX661" s="14" t="s">
        <v>72</v>
      </c>
      <c r="AY661" s="254" t="s">
        <v>136</v>
      </c>
    </row>
    <row r="662" s="14" customFormat="1">
      <c r="A662" s="14"/>
      <c r="B662" s="244"/>
      <c r="C662" s="245"/>
      <c r="D662" s="235" t="s">
        <v>147</v>
      </c>
      <c r="E662" s="246" t="s">
        <v>19</v>
      </c>
      <c r="F662" s="247" t="s">
        <v>571</v>
      </c>
      <c r="G662" s="245"/>
      <c r="H662" s="248">
        <v>0.80000000000000004</v>
      </c>
      <c r="I662" s="249"/>
      <c r="J662" s="245"/>
      <c r="K662" s="245"/>
      <c r="L662" s="250"/>
      <c r="M662" s="251"/>
      <c r="N662" s="252"/>
      <c r="O662" s="252"/>
      <c r="P662" s="252"/>
      <c r="Q662" s="252"/>
      <c r="R662" s="252"/>
      <c r="S662" s="252"/>
      <c r="T662" s="253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4" t="s">
        <v>147</v>
      </c>
      <c r="AU662" s="254" t="s">
        <v>80</v>
      </c>
      <c r="AV662" s="14" t="s">
        <v>80</v>
      </c>
      <c r="AW662" s="14" t="s">
        <v>33</v>
      </c>
      <c r="AX662" s="14" t="s">
        <v>72</v>
      </c>
      <c r="AY662" s="254" t="s">
        <v>136</v>
      </c>
    </row>
    <row r="663" s="14" customFormat="1">
      <c r="A663" s="14"/>
      <c r="B663" s="244"/>
      <c r="C663" s="245"/>
      <c r="D663" s="235" t="s">
        <v>147</v>
      </c>
      <c r="E663" s="246" t="s">
        <v>19</v>
      </c>
      <c r="F663" s="247" t="s">
        <v>572</v>
      </c>
      <c r="G663" s="245"/>
      <c r="H663" s="248">
        <v>2.052</v>
      </c>
      <c r="I663" s="249"/>
      <c r="J663" s="245"/>
      <c r="K663" s="245"/>
      <c r="L663" s="250"/>
      <c r="M663" s="251"/>
      <c r="N663" s="252"/>
      <c r="O663" s="252"/>
      <c r="P663" s="252"/>
      <c r="Q663" s="252"/>
      <c r="R663" s="252"/>
      <c r="S663" s="252"/>
      <c r="T663" s="25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54" t="s">
        <v>147</v>
      </c>
      <c r="AU663" s="254" t="s">
        <v>80</v>
      </c>
      <c r="AV663" s="14" t="s">
        <v>80</v>
      </c>
      <c r="AW663" s="14" t="s">
        <v>33</v>
      </c>
      <c r="AX663" s="14" t="s">
        <v>72</v>
      </c>
      <c r="AY663" s="254" t="s">
        <v>136</v>
      </c>
    </row>
    <row r="664" s="14" customFormat="1">
      <c r="A664" s="14"/>
      <c r="B664" s="244"/>
      <c r="C664" s="245"/>
      <c r="D664" s="235" t="s">
        <v>147</v>
      </c>
      <c r="E664" s="246" t="s">
        <v>19</v>
      </c>
      <c r="F664" s="247" t="s">
        <v>573</v>
      </c>
      <c r="G664" s="245"/>
      <c r="H664" s="248">
        <v>6.2779999999999996</v>
      </c>
      <c r="I664" s="249"/>
      <c r="J664" s="245"/>
      <c r="K664" s="245"/>
      <c r="L664" s="250"/>
      <c r="M664" s="251"/>
      <c r="N664" s="252"/>
      <c r="O664" s="252"/>
      <c r="P664" s="252"/>
      <c r="Q664" s="252"/>
      <c r="R664" s="252"/>
      <c r="S664" s="252"/>
      <c r="T664" s="253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4" t="s">
        <v>147</v>
      </c>
      <c r="AU664" s="254" t="s">
        <v>80</v>
      </c>
      <c r="AV664" s="14" t="s">
        <v>80</v>
      </c>
      <c r="AW664" s="14" t="s">
        <v>33</v>
      </c>
      <c r="AX664" s="14" t="s">
        <v>72</v>
      </c>
      <c r="AY664" s="254" t="s">
        <v>136</v>
      </c>
    </row>
    <row r="665" s="14" customFormat="1">
      <c r="A665" s="14"/>
      <c r="B665" s="244"/>
      <c r="C665" s="245"/>
      <c r="D665" s="235" t="s">
        <v>147</v>
      </c>
      <c r="E665" s="246" t="s">
        <v>19</v>
      </c>
      <c r="F665" s="247" t="s">
        <v>574</v>
      </c>
      <c r="G665" s="245"/>
      <c r="H665" s="248">
        <v>3.4380000000000002</v>
      </c>
      <c r="I665" s="249"/>
      <c r="J665" s="245"/>
      <c r="K665" s="245"/>
      <c r="L665" s="250"/>
      <c r="M665" s="251"/>
      <c r="N665" s="252"/>
      <c r="O665" s="252"/>
      <c r="P665" s="252"/>
      <c r="Q665" s="252"/>
      <c r="R665" s="252"/>
      <c r="S665" s="252"/>
      <c r="T665" s="253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54" t="s">
        <v>147</v>
      </c>
      <c r="AU665" s="254" t="s">
        <v>80</v>
      </c>
      <c r="AV665" s="14" t="s">
        <v>80</v>
      </c>
      <c r="AW665" s="14" t="s">
        <v>33</v>
      </c>
      <c r="AX665" s="14" t="s">
        <v>72</v>
      </c>
      <c r="AY665" s="254" t="s">
        <v>136</v>
      </c>
    </row>
    <row r="666" s="14" customFormat="1">
      <c r="A666" s="14"/>
      <c r="B666" s="244"/>
      <c r="C666" s="245"/>
      <c r="D666" s="235" t="s">
        <v>147</v>
      </c>
      <c r="E666" s="246" t="s">
        <v>19</v>
      </c>
      <c r="F666" s="247" t="s">
        <v>575</v>
      </c>
      <c r="G666" s="245"/>
      <c r="H666" s="248">
        <v>2.3130000000000002</v>
      </c>
      <c r="I666" s="249"/>
      <c r="J666" s="245"/>
      <c r="K666" s="245"/>
      <c r="L666" s="250"/>
      <c r="M666" s="251"/>
      <c r="N666" s="252"/>
      <c r="O666" s="252"/>
      <c r="P666" s="252"/>
      <c r="Q666" s="252"/>
      <c r="R666" s="252"/>
      <c r="S666" s="252"/>
      <c r="T666" s="25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4" t="s">
        <v>147</v>
      </c>
      <c r="AU666" s="254" t="s">
        <v>80</v>
      </c>
      <c r="AV666" s="14" t="s">
        <v>80</v>
      </c>
      <c r="AW666" s="14" t="s">
        <v>33</v>
      </c>
      <c r="AX666" s="14" t="s">
        <v>72</v>
      </c>
      <c r="AY666" s="254" t="s">
        <v>136</v>
      </c>
    </row>
    <row r="667" s="14" customFormat="1">
      <c r="A667" s="14"/>
      <c r="B667" s="244"/>
      <c r="C667" s="245"/>
      <c r="D667" s="235" t="s">
        <v>147</v>
      </c>
      <c r="E667" s="246" t="s">
        <v>19</v>
      </c>
      <c r="F667" s="247" t="s">
        <v>576</v>
      </c>
      <c r="G667" s="245"/>
      <c r="H667" s="248">
        <v>3.0600000000000001</v>
      </c>
      <c r="I667" s="249"/>
      <c r="J667" s="245"/>
      <c r="K667" s="245"/>
      <c r="L667" s="250"/>
      <c r="M667" s="251"/>
      <c r="N667" s="252"/>
      <c r="O667" s="252"/>
      <c r="P667" s="252"/>
      <c r="Q667" s="252"/>
      <c r="R667" s="252"/>
      <c r="S667" s="252"/>
      <c r="T667" s="253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4" t="s">
        <v>147</v>
      </c>
      <c r="AU667" s="254" t="s">
        <v>80</v>
      </c>
      <c r="AV667" s="14" t="s">
        <v>80</v>
      </c>
      <c r="AW667" s="14" t="s">
        <v>33</v>
      </c>
      <c r="AX667" s="14" t="s">
        <v>72</v>
      </c>
      <c r="AY667" s="254" t="s">
        <v>136</v>
      </c>
    </row>
    <row r="668" s="14" customFormat="1">
      <c r="A668" s="14"/>
      <c r="B668" s="244"/>
      <c r="C668" s="245"/>
      <c r="D668" s="235" t="s">
        <v>147</v>
      </c>
      <c r="E668" s="246" t="s">
        <v>19</v>
      </c>
      <c r="F668" s="247" t="s">
        <v>577</v>
      </c>
      <c r="G668" s="245"/>
      <c r="H668" s="248">
        <v>1.256</v>
      </c>
      <c r="I668" s="249"/>
      <c r="J668" s="245"/>
      <c r="K668" s="245"/>
      <c r="L668" s="250"/>
      <c r="M668" s="251"/>
      <c r="N668" s="252"/>
      <c r="O668" s="252"/>
      <c r="P668" s="252"/>
      <c r="Q668" s="252"/>
      <c r="R668" s="252"/>
      <c r="S668" s="252"/>
      <c r="T668" s="253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4" t="s">
        <v>147</v>
      </c>
      <c r="AU668" s="254" t="s">
        <v>80</v>
      </c>
      <c r="AV668" s="14" t="s">
        <v>80</v>
      </c>
      <c r="AW668" s="14" t="s">
        <v>33</v>
      </c>
      <c r="AX668" s="14" t="s">
        <v>72</v>
      </c>
      <c r="AY668" s="254" t="s">
        <v>136</v>
      </c>
    </row>
    <row r="669" s="14" customFormat="1">
      <c r="A669" s="14"/>
      <c r="B669" s="244"/>
      <c r="C669" s="245"/>
      <c r="D669" s="235" t="s">
        <v>147</v>
      </c>
      <c r="E669" s="246" t="s">
        <v>19</v>
      </c>
      <c r="F669" s="247" t="s">
        <v>578</v>
      </c>
      <c r="G669" s="245"/>
      <c r="H669" s="248">
        <v>2.3599999999999999</v>
      </c>
      <c r="I669" s="249"/>
      <c r="J669" s="245"/>
      <c r="K669" s="245"/>
      <c r="L669" s="250"/>
      <c r="M669" s="251"/>
      <c r="N669" s="252"/>
      <c r="O669" s="252"/>
      <c r="P669" s="252"/>
      <c r="Q669" s="252"/>
      <c r="R669" s="252"/>
      <c r="S669" s="252"/>
      <c r="T669" s="253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4" t="s">
        <v>147</v>
      </c>
      <c r="AU669" s="254" t="s">
        <v>80</v>
      </c>
      <c r="AV669" s="14" t="s">
        <v>80</v>
      </c>
      <c r="AW669" s="14" t="s">
        <v>33</v>
      </c>
      <c r="AX669" s="14" t="s">
        <v>72</v>
      </c>
      <c r="AY669" s="254" t="s">
        <v>136</v>
      </c>
    </row>
    <row r="670" s="14" customFormat="1">
      <c r="A670" s="14"/>
      <c r="B670" s="244"/>
      <c r="C670" s="245"/>
      <c r="D670" s="235" t="s">
        <v>147</v>
      </c>
      <c r="E670" s="246" t="s">
        <v>19</v>
      </c>
      <c r="F670" s="247" t="s">
        <v>579</v>
      </c>
      <c r="G670" s="245"/>
      <c r="H670" s="248">
        <v>0.13800000000000001</v>
      </c>
      <c r="I670" s="249"/>
      <c r="J670" s="245"/>
      <c r="K670" s="245"/>
      <c r="L670" s="250"/>
      <c r="M670" s="251"/>
      <c r="N670" s="252"/>
      <c r="O670" s="252"/>
      <c r="P670" s="252"/>
      <c r="Q670" s="252"/>
      <c r="R670" s="252"/>
      <c r="S670" s="252"/>
      <c r="T670" s="25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4" t="s">
        <v>147</v>
      </c>
      <c r="AU670" s="254" t="s">
        <v>80</v>
      </c>
      <c r="AV670" s="14" t="s">
        <v>80</v>
      </c>
      <c r="AW670" s="14" t="s">
        <v>33</v>
      </c>
      <c r="AX670" s="14" t="s">
        <v>72</v>
      </c>
      <c r="AY670" s="254" t="s">
        <v>136</v>
      </c>
    </row>
    <row r="671" s="15" customFormat="1">
      <c r="A671" s="15"/>
      <c r="B671" s="255"/>
      <c r="C671" s="256"/>
      <c r="D671" s="235" t="s">
        <v>147</v>
      </c>
      <c r="E671" s="257" t="s">
        <v>19</v>
      </c>
      <c r="F671" s="258" t="s">
        <v>166</v>
      </c>
      <c r="G671" s="256"/>
      <c r="H671" s="259">
        <v>23.84</v>
      </c>
      <c r="I671" s="260"/>
      <c r="J671" s="256"/>
      <c r="K671" s="256"/>
      <c r="L671" s="261"/>
      <c r="M671" s="262"/>
      <c r="N671" s="263"/>
      <c r="O671" s="263"/>
      <c r="P671" s="263"/>
      <c r="Q671" s="263"/>
      <c r="R671" s="263"/>
      <c r="S671" s="263"/>
      <c r="T671" s="264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65" t="s">
        <v>147</v>
      </c>
      <c r="AU671" s="265" t="s">
        <v>80</v>
      </c>
      <c r="AV671" s="15" t="s">
        <v>156</v>
      </c>
      <c r="AW671" s="15" t="s">
        <v>33</v>
      </c>
      <c r="AX671" s="15" t="s">
        <v>72</v>
      </c>
      <c r="AY671" s="265" t="s">
        <v>136</v>
      </c>
    </row>
    <row r="672" s="16" customFormat="1">
      <c r="A672" s="16"/>
      <c r="B672" s="266"/>
      <c r="C672" s="267"/>
      <c r="D672" s="235" t="s">
        <v>147</v>
      </c>
      <c r="E672" s="268" t="s">
        <v>19</v>
      </c>
      <c r="F672" s="269" t="s">
        <v>167</v>
      </c>
      <c r="G672" s="267"/>
      <c r="H672" s="270">
        <v>23.84</v>
      </c>
      <c r="I672" s="271"/>
      <c r="J672" s="267"/>
      <c r="K672" s="267"/>
      <c r="L672" s="272"/>
      <c r="M672" s="273"/>
      <c r="N672" s="274"/>
      <c r="O672" s="274"/>
      <c r="P672" s="274"/>
      <c r="Q672" s="274"/>
      <c r="R672" s="274"/>
      <c r="S672" s="274"/>
      <c r="T672" s="275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T672" s="276" t="s">
        <v>147</v>
      </c>
      <c r="AU672" s="276" t="s">
        <v>80</v>
      </c>
      <c r="AV672" s="16" t="s">
        <v>143</v>
      </c>
      <c r="AW672" s="16" t="s">
        <v>33</v>
      </c>
      <c r="AX672" s="16" t="s">
        <v>76</v>
      </c>
      <c r="AY672" s="276" t="s">
        <v>136</v>
      </c>
    </row>
    <row r="673" s="2" customFormat="1" ht="24.15" customHeight="1">
      <c r="A673" s="41"/>
      <c r="B673" s="42"/>
      <c r="C673" s="215" t="s">
        <v>586</v>
      </c>
      <c r="D673" s="215" t="s">
        <v>138</v>
      </c>
      <c r="E673" s="216" t="s">
        <v>587</v>
      </c>
      <c r="F673" s="217" t="s">
        <v>588</v>
      </c>
      <c r="G673" s="218" t="s">
        <v>195</v>
      </c>
      <c r="H673" s="219">
        <v>5.0700000000000003</v>
      </c>
      <c r="I673" s="220"/>
      <c r="J673" s="221">
        <f>ROUND(I673*H673,2)</f>
        <v>0</v>
      </c>
      <c r="K673" s="217" t="s">
        <v>142</v>
      </c>
      <c r="L673" s="47"/>
      <c r="M673" s="222" t="s">
        <v>19</v>
      </c>
      <c r="N673" s="223" t="s">
        <v>43</v>
      </c>
      <c r="O673" s="87"/>
      <c r="P673" s="224">
        <f>O673*H673</f>
        <v>0</v>
      </c>
      <c r="Q673" s="224">
        <v>0.0090650000000000001</v>
      </c>
      <c r="R673" s="224">
        <f>Q673*H673</f>
        <v>0.045959550000000002</v>
      </c>
      <c r="S673" s="224">
        <v>0</v>
      </c>
      <c r="T673" s="225">
        <f>S673*H673</f>
        <v>0</v>
      </c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R673" s="226" t="s">
        <v>259</v>
      </c>
      <c r="AT673" s="226" t="s">
        <v>138</v>
      </c>
      <c r="AU673" s="226" t="s">
        <v>80</v>
      </c>
      <c r="AY673" s="20" t="s">
        <v>136</v>
      </c>
      <c r="BE673" s="227">
        <f>IF(N673="základní",J673,0)</f>
        <v>0</v>
      </c>
      <c r="BF673" s="227">
        <f>IF(N673="snížená",J673,0)</f>
        <v>0</v>
      </c>
      <c r="BG673" s="227">
        <f>IF(N673="zákl. přenesená",J673,0)</f>
        <v>0</v>
      </c>
      <c r="BH673" s="227">
        <f>IF(N673="sníž. přenesená",J673,0)</f>
        <v>0</v>
      </c>
      <c r="BI673" s="227">
        <f>IF(N673="nulová",J673,0)</f>
        <v>0</v>
      </c>
      <c r="BJ673" s="20" t="s">
        <v>76</v>
      </c>
      <c r="BK673" s="227">
        <f>ROUND(I673*H673,2)</f>
        <v>0</v>
      </c>
      <c r="BL673" s="20" t="s">
        <v>259</v>
      </c>
      <c r="BM673" s="226" t="s">
        <v>589</v>
      </c>
    </row>
    <row r="674" s="2" customFormat="1">
      <c r="A674" s="41"/>
      <c r="B674" s="42"/>
      <c r="C674" s="43"/>
      <c r="D674" s="228" t="s">
        <v>145</v>
      </c>
      <c r="E674" s="43"/>
      <c r="F674" s="229" t="s">
        <v>590</v>
      </c>
      <c r="G674" s="43"/>
      <c r="H674" s="43"/>
      <c r="I674" s="230"/>
      <c r="J674" s="43"/>
      <c r="K674" s="43"/>
      <c r="L674" s="47"/>
      <c r="M674" s="231"/>
      <c r="N674" s="232"/>
      <c r="O674" s="87"/>
      <c r="P674" s="87"/>
      <c r="Q674" s="87"/>
      <c r="R674" s="87"/>
      <c r="S674" s="87"/>
      <c r="T674" s="88"/>
      <c r="U674" s="41"/>
      <c r="V674" s="41"/>
      <c r="W674" s="41"/>
      <c r="X674" s="41"/>
      <c r="Y674" s="41"/>
      <c r="Z674" s="41"/>
      <c r="AA674" s="41"/>
      <c r="AB674" s="41"/>
      <c r="AC674" s="41"/>
      <c r="AD674" s="41"/>
      <c r="AE674" s="41"/>
      <c r="AT674" s="20" t="s">
        <v>145</v>
      </c>
      <c r="AU674" s="20" t="s">
        <v>80</v>
      </c>
    </row>
    <row r="675" s="13" customFormat="1">
      <c r="A675" s="13"/>
      <c r="B675" s="233"/>
      <c r="C675" s="234"/>
      <c r="D675" s="235" t="s">
        <v>147</v>
      </c>
      <c r="E675" s="236" t="s">
        <v>19</v>
      </c>
      <c r="F675" s="237" t="s">
        <v>163</v>
      </c>
      <c r="G675" s="234"/>
      <c r="H675" s="236" t="s">
        <v>19</v>
      </c>
      <c r="I675" s="238"/>
      <c r="J675" s="234"/>
      <c r="K675" s="234"/>
      <c r="L675" s="239"/>
      <c r="M675" s="240"/>
      <c r="N675" s="241"/>
      <c r="O675" s="241"/>
      <c r="P675" s="241"/>
      <c r="Q675" s="241"/>
      <c r="R675" s="241"/>
      <c r="S675" s="241"/>
      <c r="T675" s="242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3" t="s">
        <v>147</v>
      </c>
      <c r="AU675" s="243" t="s">
        <v>80</v>
      </c>
      <c r="AV675" s="13" t="s">
        <v>76</v>
      </c>
      <c r="AW675" s="13" t="s">
        <v>33</v>
      </c>
      <c r="AX675" s="13" t="s">
        <v>72</v>
      </c>
      <c r="AY675" s="243" t="s">
        <v>136</v>
      </c>
    </row>
    <row r="676" s="13" customFormat="1">
      <c r="A676" s="13"/>
      <c r="B676" s="233"/>
      <c r="C676" s="234"/>
      <c r="D676" s="235" t="s">
        <v>147</v>
      </c>
      <c r="E676" s="236" t="s">
        <v>19</v>
      </c>
      <c r="F676" s="237" t="s">
        <v>149</v>
      </c>
      <c r="G676" s="234"/>
      <c r="H676" s="236" t="s">
        <v>19</v>
      </c>
      <c r="I676" s="238"/>
      <c r="J676" s="234"/>
      <c r="K676" s="234"/>
      <c r="L676" s="239"/>
      <c r="M676" s="240"/>
      <c r="N676" s="241"/>
      <c r="O676" s="241"/>
      <c r="P676" s="241"/>
      <c r="Q676" s="241"/>
      <c r="R676" s="241"/>
      <c r="S676" s="241"/>
      <c r="T676" s="24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3" t="s">
        <v>147</v>
      </c>
      <c r="AU676" s="243" t="s">
        <v>80</v>
      </c>
      <c r="AV676" s="13" t="s">
        <v>76</v>
      </c>
      <c r="AW676" s="13" t="s">
        <v>33</v>
      </c>
      <c r="AX676" s="13" t="s">
        <v>72</v>
      </c>
      <c r="AY676" s="243" t="s">
        <v>136</v>
      </c>
    </row>
    <row r="677" s="13" customFormat="1">
      <c r="A677" s="13"/>
      <c r="B677" s="233"/>
      <c r="C677" s="234"/>
      <c r="D677" s="235" t="s">
        <v>147</v>
      </c>
      <c r="E677" s="236" t="s">
        <v>19</v>
      </c>
      <c r="F677" s="237" t="s">
        <v>150</v>
      </c>
      <c r="G677" s="234"/>
      <c r="H677" s="236" t="s">
        <v>19</v>
      </c>
      <c r="I677" s="238"/>
      <c r="J677" s="234"/>
      <c r="K677" s="234"/>
      <c r="L677" s="239"/>
      <c r="M677" s="240"/>
      <c r="N677" s="241"/>
      <c r="O677" s="241"/>
      <c r="P677" s="241"/>
      <c r="Q677" s="241"/>
      <c r="R677" s="241"/>
      <c r="S677" s="241"/>
      <c r="T677" s="24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3" t="s">
        <v>147</v>
      </c>
      <c r="AU677" s="243" t="s">
        <v>80</v>
      </c>
      <c r="AV677" s="13" t="s">
        <v>76</v>
      </c>
      <c r="AW677" s="13" t="s">
        <v>33</v>
      </c>
      <c r="AX677" s="13" t="s">
        <v>72</v>
      </c>
      <c r="AY677" s="243" t="s">
        <v>136</v>
      </c>
    </row>
    <row r="678" s="14" customFormat="1">
      <c r="A678" s="14"/>
      <c r="B678" s="244"/>
      <c r="C678" s="245"/>
      <c r="D678" s="235" t="s">
        <v>147</v>
      </c>
      <c r="E678" s="246" t="s">
        <v>19</v>
      </c>
      <c r="F678" s="247" t="s">
        <v>519</v>
      </c>
      <c r="G678" s="245"/>
      <c r="H678" s="248">
        <v>1.5700000000000001</v>
      </c>
      <c r="I678" s="249"/>
      <c r="J678" s="245"/>
      <c r="K678" s="245"/>
      <c r="L678" s="250"/>
      <c r="M678" s="251"/>
      <c r="N678" s="252"/>
      <c r="O678" s="252"/>
      <c r="P678" s="252"/>
      <c r="Q678" s="252"/>
      <c r="R678" s="252"/>
      <c r="S678" s="252"/>
      <c r="T678" s="25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4" t="s">
        <v>147</v>
      </c>
      <c r="AU678" s="254" t="s">
        <v>80</v>
      </c>
      <c r="AV678" s="14" t="s">
        <v>80</v>
      </c>
      <c r="AW678" s="14" t="s">
        <v>33</v>
      </c>
      <c r="AX678" s="14" t="s">
        <v>72</v>
      </c>
      <c r="AY678" s="254" t="s">
        <v>136</v>
      </c>
    </row>
    <row r="679" s="14" customFormat="1">
      <c r="A679" s="14"/>
      <c r="B679" s="244"/>
      <c r="C679" s="245"/>
      <c r="D679" s="235" t="s">
        <v>147</v>
      </c>
      <c r="E679" s="246" t="s">
        <v>19</v>
      </c>
      <c r="F679" s="247" t="s">
        <v>591</v>
      </c>
      <c r="G679" s="245"/>
      <c r="H679" s="248">
        <v>2.9500000000000002</v>
      </c>
      <c r="I679" s="249"/>
      <c r="J679" s="245"/>
      <c r="K679" s="245"/>
      <c r="L679" s="250"/>
      <c r="M679" s="251"/>
      <c r="N679" s="252"/>
      <c r="O679" s="252"/>
      <c r="P679" s="252"/>
      <c r="Q679" s="252"/>
      <c r="R679" s="252"/>
      <c r="S679" s="252"/>
      <c r="T679" s="253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4" t="s">
        <v>147</v>
      </c>
      <c r="AU679" s="254" t="s">
        <v>80</v>
      </c>
      <c r="AV679" s="14" t="s">
        <v>80</v>
      </c>
      <c r="AW679" s="14" t="s">
        <v>33</v>
      </c>
      <c r="AX679" s="14" t="s">
        <v>72</v>
      </c>
      <c r="AY679" s="254" t="s">
        <v>136</v>
      </c>
    </row>
    <row r="680" s="14" customFormat="1">
      <c r="A680" s="14"/>
      <c r="B680" s="244"/>
      <c r="C680" s="245"/>
      <c r="D680" s="235" t="s">
        <v>147</v>
      </c>
      <c r="E680" s="246" t="s">
        <v>19</v>
      </c>
      <c r="F680" s="247" t="s">
        <v>592</v>
      </c>
      <c r="G680" s="245"/>
      <c r="H680" s="248">
        <v>0.55000000000000004</v>
      </c>
      <c r="I680" s="249"/>
      <c r="J680" s="245"/>
      <c r="K680" s="245"/>
      <c r="L680" s="250"/>
      <c r="M680" s="251"/>
      <c r="N680" s="252"/>
      <c r="O680" s="252"/>
      <c r="P680" s="252"/>
      <c r="Q680" s="252"/>
      <c r="R680" s="252"/>
      <c r="S680" s="252"/>
      <c r="T680" s="253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4" t="s">
        <v>147</v>
      </c>
      <c r="AU680" s="254" t="s">
        <v>80</v>
      </c>
      <c r="AV680" s="14" t="s">
        <v>80</v>
      </c>
      <c r="AW680" s="14" t="s">
        <v>33</v>
      </c>
      <c r="AX680" s="14" t="s">
        <v>72</v>
      </c>
      <c r="AY680" s="254" t="s">
        <v>136</v>
      </c>
    </row>
    <row r="681" s="15" customFormat="1">
      <c r="A681" s="15"/>
      <c r="B681" s="255"/>
      <c r="C681" s="256"/>
      <c r="D681" s="235" t="s">
        <v>147</v>
      </c>
      <c r="E681" s="257" t="s">
        <v>19</v>
      </c>
      <c r="F681" s="258" t="s">
        <v>166</v>
      </c>
      <c r="G681" s="256"/>
      <c r="H681" s="259">
        <v>5.0700000000000003</v>
      </c>
      <c r="I681" s="260"/>
      <c r="J681" s="256"/>
      <c r="K681" s="256"/>
      <c r="L681" s="261"/>
      <c r="M681" s="262"/>
      <c r="N681" s="263"/>
      <c r="O681" s="263"/>
      <c r="P681" s="263"/>
      <c r="Q681" s="263"/>
      <c r="R681" s="263"/>
      <c r="S681" s="263"/>
      <c r="T681" s="264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5" t="s">
        <v>147</v>
      </c>
      <c r="AU681" s="265" t="s">
        <v>80</v>
      </c>
      <c r="AV681" s="15" t="s">
        <v>156</v>
      </c>
      <c r="AW681" s="15" t="s">
        <v>33</v>
      </c>
      <c r="AX681" s="15" t="s">
        <v>72</v>
      </c>
      <c r="AY681" s="265" t="s">
        <v>136</v>
      </c>
    </row>
    <row r="682" s="16" customFormat="1">
      <c r="A682" s="16"/>
      <c r="B682" s="266"/>
      <c r="C682" s="267"/>
      <c r="D682" s="235" t="s">
        <v>147</v>
      </c>
      <c r="E682" s="268" t="s">
        <v>19</v>
      </c>
      <c r="F682" s="269" t="s">
        <v>167</v>
      </c>
      <c r="G682" s="267"/>
      <c r="H682" s="270">
        <v>5.0700000000000003</v>
      </c>
      <c r="I682" s="271"/>
      <c r="J682" s="267"/>
      <c r="K682" s="267"/>
      <c r="L682" s="272"/>
      <c r="M682" s="273"/>
      <c r="N682" s="274"/>
      <c r="O682" s="274"/>
      <c r="P682" s="274"/>
      <c r="Q682" s="274"/>
      <c r="R682" s="274"/>
      <c r="S682" s="274"/>
      <c r="T682" s="275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76" t="s">
        <v>147</v>
      </c>
      <c r="AU682" s="276" t="s">
        <v>80</v>
      </c>
      <c r="AV682" s="16" t="s">
        <v>143</v>
      </c>
      <c r="AW682" s="16" t="s">
        <v>33</v>
      </c>
      <c r="AX682" s="16" t="s">
        <v>76</v>
      </c>
      <c r="AY682" s="276" t="s">
        <v>136</v>
      </c>
    </row>
    <row r="683" s="2" customFormat="1" ht="24.15" customHeight="1">
      <c r="A683" s="41"/>
      <c r="B683" s="42"/>
      <c r="C683" s="215" t="s">
        <v>593</v>
      </c>
      <c r="D683" s="215" t="s">
        <v>138</v>
      </c>
      <c r="E683" s="216" t="s">
        <v>594</v>
      </c>
      <c r="F683" s="217" t="s">
        <v>595</v>
      </c>
      <c r="G683" s="218" t="s">
        <v>181</v>
      </c>
      <c r="H683" s="219">
        <v>17.140999999999998</v>
      </c>
      <c r="I683" s="220"/>
      <c r="J683" s="221">
        <f>ROUND(I683*H683,2)</f>
        <v>0</v>
      </c>
      <c r="K683" s="217" t="s">
        <v>142</v>
      </c>
      <c r="L683" s="47"/>
      <c r="M683" s="222" t="s">
        <v>19</v>
      </c>
      <c r="N683" s="223" t="s">
        <v>43</v>
      </c>
      <c r="O683" s="87"/>
      <c r="P683" s="224">
        <f>O683*H683</f>
        <v>0</v>
      </c>
      <c r="Q683" s="224">
        <v>0.012213999999999999</v>
      </c>
      <c r="R683" s="224">
        <f>Q683*H683</f>
        <v>0.20936017399999995</v>
      </c>
      <c r="S683" s="224">
        <v>0</v>
      </c>
      <c r="T683" s="225">
        <f>S683*H683</f>
        <v>0</v>
      </c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R683" s="226" t="s">
        <v>259</v>
      </c>
      <c r="AT683" s="226" t="s">
        <v>138</v>
      </c>
      <c r="AU683" s="226" t="s">
        <v>80</v>
      </c>
      <c r="AY683" s="20" t="s">
        <v>136</v>
      </c>
      <c r="BE683" s="227">
        <f>IF(N683="základní",J683,0)</f>
        <v>0</v>
      </c>
      <c r="BF683" s="227">
        <f>IF(N683="snížená",J683,0)</f>
        <v>0</v>
      </c>
      <c r="BG683" s="227">
        <f>IF(N683="zákl. přenesená",J683,0)</f>
        <v>0</v>
      </c>
      <c r="BH683" s="227">
        <f>IF(N683="sníž. přenesená",J683,0)</f>
        <v>0</v>
      </c>
      <c r="BI683" s="227">
        <f>IF(N683="nulová",J683,0)</f>
        <v>0</v>
      </c>
      <c r="BJ683" s="20" t="s">
        <v>76</v>
      </c>
      <c r="BK683" s="227">
        <f>ROUND(I683*H683,2)</f>
        <v>0</v>
      </c>
      <c r="BL683" s="20" t="s">
        <v>259</v>
      </c>
      <c r="BM683" s="226" t="s">
        <v>596</v>
      </c>
    </row>
    <row r="684" s="2" customFormat="1">
      <c r="A684" s="41"/>
      <c r="B684" s="42"/>
      <c r="C684" s="43"/>
      <c r="D684" s="228" t="s">
        <v>145</v>
      </c>
      <c r="E684" s="43"/>
      <c r="F684" s="229" t="s">
        <v>597</v>
      </c>
      <c r="G684" s="43"/>
      <c r="H684" s="43"/>
      <c r="I684" s="230"/>
      <c r="J684" s="43"/>
      <c r="K684" s="43"/>
      <c r="L684" s="47"/>
      <c r="M684" s="231"/>
      <c r="N684" s="232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145</v>
      </c>
      <c r="AU684" s="20" t="s">
        <v>80</v>
      </c>
    </row>
    <row r="685" s="13" customFormat="1">
      <c r="A685" s="13"/>
      <c r="B685" s="233"/>
      <c r="C685" s="234"/>
      <c r="D685" s="235" t="s">
        <v>147</v>
      </c>
      <c r="E685" s="236" t="s">
        <v>19</v>
      </c>
      <c r="F685" s="237" t="s">
        <v>163</v>
      </c>
      <c r="G685" s="234"/>
      <c r="H685" s="236" t="s">
        <v>19</v>
      </c>
      <c r="I685" s="238"/>
      <c r="J685" s="234"/>
      <c r="K685" s="234"/>
      <c r="L685" s="239"/>
      <c r="M685" s="240"/>
      <c r="N685" s="241"/>
      <c r="O685" s="241"/>
      <c r="P685" s="241"/>
      <c r="Q685" s="241"/>
      <c r="R685" s="241"/>
      <c r="S685" s="241"/>
      <c r="T685" s="242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3" t="s">
        <v>147</v>
      </c>
      <c r="AU685" s="243" t="s">
        <v>80</v>
      </c>
      <c r="AV685" s="13" t="s">
        <v>76</v>
      </c>
      <c r="AW685" s="13" t="s">
        <v>33</v>
      </c>
      <c r="AX685" s="13" t="s">
        <v>72</v>
      </c>
      <c r="AY685" s="243" t="s">
        <v>136</v>
      </c>
    </row>
    <row r="686" s="13" customFormat="1">
      <c r="A686" s="13"/>
      <c r="B686" s="233"/>
      <c r="C686" s="234"/>
      <c r="D686" s="235" t="s">
        <v>147</v>
      </c>
      <c r="E686" s="236" t="s">
        <v>19</v>
      </c>
      <c r="F686" s="237" t="s">
        <v>149</v>
      </c>
      <c r="G686" s="234"/>
      <c r="H686" s="236" t="s">
        <v>19</v>
      </c>
      <c r="I686" s="238"/>
      <c r="J686" s="234"/>
      <c r="K686" s="234"/>
      <c r="L686" s="239"/>
      <c r="M686" s="240"/>
      <c r="N686" s="241"/>
      <c r="O686" s="241"/>
      <c r="P686" s="241"/>
      <c r="Q686" s="241"/>
      <c r="R686" s="241"/>
      <c r="S686" s="241"/>
      <c r="T686" s="242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3" t="s">
        <v>147</v>
      </c>
      <c r="AU686" s="243" t="s">
        <v>80</v>
      </c>
      <c r="AV686" s="13" t="s">
        <v>76</v>
      </c>
      <c r="AW686" s="13" t="s">
        <v>33</v>
      </c>
      <c r="AX686" s="13" t="s">
        <v>72</v>
      </c>
      <c r="AY686" s="243" t="s">
        <v>136</v>
      </c>
    </row>
    <row r="687" s="13" customFormat="1">
      <c r="A687" s="13"/>
      <c r="B687" s="233"/>
      <c r="C687" s="234"/>
      <c r="D687" s="235" t="s">
        <v>147</v>
      </c>
      <c r="E687" s="236" t="s">
        <v>19</v>
      </c>
      <c r="F687" s="237" t="s">
        <v>150</v>
      </c>
      <c r="G687" s="234"/>
      <c r="H687" s="236" t="s">
        <v>19</v>
      </c>
      <c r="I687" s="238"/>
      <c r="J687" s="234"/>
      <c r="K687" s="234"/>
      <c r="L687" s="239"/>
      <c r="M687" s="240"/>
      <c r="N687" s="241"/>
      <c r="O687" s="241"/>
      <c r="P687" s="241"/>
      <c r="Q687" s="241"/>
      <c r="R687" s="241"/>
      <c r="S687" s="241"/>
      <c r="T687" s="242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3" t="s">
        <v>147</v>
      </c>
      <c r="AU687" s="243" t="s">
        <v>80</v>
      </c>
      <c r="AV687" s="13" t="s">
        <v>76</v>
      </c>
      <c r="AW687" s="13" t="s">
        <v>33</v>
      </c>
      <c r="AX687" s="13" t="s">
        <v>72</v>
      </c>
      <c r="AY687" s="243" t="s">
        <v>136</v>
      </c>
    </row>
    <row r="688" s="14" customFormat="1">
      <c r="A688" s="14"/>
      <c r="B688" s="244"/>
      <c r="C688" s="245"/>
      <c r="D688" s="235" t="s">
        <v>147</v>
      </c>
      <c r="E688" s="246" t="s">
        <v>19</v>
      </c>
      <c r="F688" s="247" t="s">
        <v>572</v>
      </c>
      <c r="G688" s="245"/>
      <c r="H688" s="248">
        <v>2.052</v>
      </c>
      <c r="I688" s="249"/>
      <c r="J688" s="245"/>
      <c r="K688" s="245"/>
      <c r="L688" s="250"/>
      <c r="M688" s="251"/>
      <c r="N688" s="252"/>
      <c r="O688" s="252"/>
      <c r="P688" s="252"/>
      <c r="Q688" s="252"/>
      <c r="R688" s="252"/>
      <c r="S688" s="252"/>
      <c r="T688" s="253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54" t="s">
        <v>147</v>
      </c>
      <c r="AU688" s="254" t="s">
        <v>80</v>
      </c>
      <c r="AV688" s="14" t="s">
        <v>80</v>
      </c>
      <c r="AW688" s="14" t="s">
        <v>33</v>
      </c>
      <c r="AX688" s="14" t="s">
        <v>72</v>
      </c>
      <c r="AY688" s="254" t="s">
        <v>136</v>
      </c>
    </row>
    <row r="689" s="14" customFormat="1">
      <c r="A689" s="14"/>
      <c r="B689" s="244"/>
      <c r="C689" s="245"/>
      <c r="D689" s="235" t="s">
        <v>147</v>
      </c>
      <c r="E689" s="246" t="s">
        <v>19</v>
      </c>
      <c r="F689" s="247" t="s">
        <v>573</v>
      </c>
      <c r="G689" s="245"/>
      <c r="H689" s="248">
        <v>6.2779999999999996</v>
      </c>
      <c r="I689" s="249"/>
      <c r="J689" s="245"/>
      <c r="K689" s="245"/>
      <c r="L689" s="250"/>
      <c r="M689" s="251"/>
      <c r="N689" s="252"/>
      <c r="O689" s="252"/>
      <c r="P689" s="252"/>
      <c r="Q689" s="252"/>
      <c r="R689" s="252"/>
      <c r="S689" s="252"/>
      <c r="T689" s="25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4" t="s">
        <v>147</v>
      </c>
      <c r="AU689" s="254" t="s">
        <v>80</v>
      </c>
      <c r="AV689" s="14" t="s">
        <v>80</v>
      </c>
      <c r="AW689" s="14" t="s">
        <v>33</v>
      </c>
      <c r="AX689" s="14" t="s">
        <v>72</v>
      </c>
      <c r="AY689" s="254" t="s">
        <v>136</v>
      </c>
    </row>
    <row r="690" s="14" customFormat="1">
      <c r="A690" s="14"/>
      <c r="B690" s="244"/>
      <c r="C690" s="245"/>
      <c r="D690" s="235" t="s">
        <v>147</v>
      </c>
      <c r="E690" s="246" t="s">
        <v>19</v>
      </c>
      <c r="F690" s="247" t="s">
        <v>574</v>
      </c>
      <c r="G690" s="245"/>
      <c r="H690" s="248">
        <v>3.4380000000000002</v>
      </c>
      <c r="I690" s="249"/>
      <c r="J690" s="245"/>
      <c r="K690" s="245"/>
      <c r="L690" s="250"/>
      <c r="M690" s="251"/>
      <c r="N690" s="252"/>
      <c r="O690" s="252"/>
      <c r="P690" s="252"/>
      <c r="Q690" s="252"/>
      <c r="R690" s="252"/>
      <c r="S690" s="252"/>
      <c r="T690" s="253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4" t="s">
        <v>147</v>
      </c>
      <c r="AU690" s="254" t="s">
        <v>80</v>
      </c>
      <c r="AV690" s="14" t="s">
        <v>80</v>
      </c>
      <c r="AW690" s="14" t="s">
        <v>33</v>
      </c>
      <c r="AX690" s="14" t="s">
        <v>72</v>
      </c>
      <c r="AY690" s="254" t="s">
        <v>136</v>
      </c>
    </row>
    <row r="691" s="14" customFormat="1">
      <c r="A691" s="14"/>
      <c r="B691" s="244"/>
      <c r="C691" s="245"/>
      <c r="D691" s="235" t="s">
        <v>147</v>
      </c>
      <c r="E691" s="246" t="s">
        <v>19</v>
      </c>
      <c r="F691" s="247" t="s">
        <v>575</v>
      </c>
      <c r="G691" s="245"/>
      <c r="H691" s="248">
        <v>2.3130000000000002</v>
      </c>
      <c r="I691" s="249"/>
      <c r="J691" s="245"/>
      <c r="K691" s="245"/>
      <c r="L691" s="250"/>
      <c r="M691" s="251"/>
      <c r="N691" s="252"/>
      <c r="O691" s="252"/>
      <c r="P691" s="252"/>
      <c r="Q691" s="252"/>
      <c r="R691" s="252"/>
      <c r="S691" s="252"/>
      <c r="T691" s="25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4" t="s">
        <v>147</v>
      </c>
      <c r="AU691" s="254" t="s">
        <v>80</v>
      </c>
      <c r="AV691" s="14" t="s">
        <v>80</v>
      </c>
      <c r="AW691" s="14" t="s">
        <v>33</v>
      </c>
      <c r="AX691" s="14" t="s">
        <v>72</v>
      </c>
      <c r="AY691" s="254" t="s">
        <v>136</v>
      </c>
    </row>
    <row r="692" s="14" customFormat="1">
      <c r="A692" s="14"/>
      <c r="B692" s="244"/>
      <c r="C692" s="245"/>
      <c r="D692" s="235" t="s">
        <v>147</v>
      </c>
      <c r="E692" s="246" t="s">
        <v>19</v>
      </c>
      <c r="F692" s="247" t="s">
        <v>576</v>
      </c>
      <c r="G692" s="245"/>
      <c r="H692" s="248">
        <v>3.0600000000000001</v>
      </c>
      <c r="I692" s="249"/>
      <c r="J692" s="245"/>
      <c r="K692" s="245"/>
      <c r="L692" s="250"/>
      <c r="M692" s="251"/>
      <c r="N692" s="252"/>
      <c r="O692" s="252"/>
      <c r="P692" s="252"/>
      <c r="Q692" s="252"/>
      <c r="R692" s="252"/>
      <c r="S692" s="252"/>
      <c r="T692" s="253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4" t="s">
        <v>147</v>
      </c>
      <c r="AU692" s="254" t="s">
        <v>80</v>
      </c>
      <c r="AV692" s="14" t="s">
        <v>80</v>
      </c>
      <c r="AW692" s="14" t="s">
        <v>33</v>
      </c>
      <c r="AX692" s="14" t="s">
        <v>72</v>
      </c>
      <c r="AY692" s="254" t="s">
        <v>136</v>
      </c>
    </row>
    <row r="693" s="15" customFormat="1">
      <c r="A693" s="15"/>
      <c r="B693" s="255"/>
      <c r="C693" s="256"/>
      <c r="D693" s="235" t="s">
        <v>147</v>
      </c>
      <c r="E693" s="257" t="s">
        <v>19</v>
      </c>
      <c r="F693" s="258" t="s">
        <v>166</v>
      </c>
      <c r="G693" s="256"/>
      <c r="H693" s="259">
        <v>17.140999999999998</v>
      </c>
      <c r="I693" s="260"/>
      <c r="J693" s="256"/>
      <c r="K693" s="256"/>
      <c r="L693" s="261"/>
      <c r="M693" s="262"/>
      <c r="N693" s="263"/>
      <c r="O693" s="263"/>
      <c r="P693" s="263"/>
      <c r="Q693" s="263"/>
      <c r="R693" s="263"/>
      <c r="S693" s="263"/>
      <c r="T693" s="264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65" t="s">
        <v>147</v>
      </c>
      <c r="AU693" s="265" t="s">
        <v>80</v>
      </c>
      <c r="AV693" s="15" t="s">
        <v>156</v>
      </c>
      <c r="AW693" s="15" t="s">
        <v>33</v>
      </c>
      <c r="AX693" s="15" t="s">
        <v>72</v>
      </c>
      <c r="AY693" s="265" t="s">
        <v>136</v>
      </c>
    </row>
    <row r="694" s="16" customFormat="1">
      <c r="A694" s="16"/>
      <c r="B694" s="266"/>
      <c r="C694" s="267"/>
      <c r="D694" s="235" t="s">
        <v>147</v>
      </c>
      <c r="E694" s="268" t="s">
        <v>19</v>
      </c>
      <c r="F694" s="269" t="s">
        <v>167</v>
      </c>
      <c r="G694" s="267"/>
      <c r="H694" s="270">
        <v>17.140999999999998</v>
      </c>
      <c r="I694" s="271"/>
      <c r="J694" s="267"/>
      <c r="K694" s="267"/>
      <c r="L694" s="272"/>
      <c r="M694" s="273"/>
      <c r="N694" s="274"/>
      <c r="O694" s="274"/>
      <c r="P694" s="274"/>
      <c r="Q694" s="274"/>
      <c r="R694" s="274"/>
      <c r="S694" s="274"/>
      <c r="T694" s="275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T694" s="276" t="s">
        <v>147</v>
      </c>
      <c r="AU694" s="276" t="s">
        <v>80</v>
      </c>
      <c r="AV694" s="16" t="s">
        <v>143</v>
      </c>
      <c r="AW694" s="16" t="s">
        <v>33</v>
      </c>
      <c r="AX694" s="16" t="s">
        <v>76</v>
      </c>
      <c r="AY694" s="276" t="s">
        <v>136</v>
      </c>
    </row>
    <row r="695" s="2" customFormat="1" ht="24.15" customHeight="1">
      <c r="A695" s="41"/>
      <c r="B695" s="42"/>
      <c r="C695" s="215" t="s">
        <v>598</v>
      </c>
      <c r="D695" s="215" t="s">
        <v>138</v>
      </c>
      <c r="E695" s="216" t="s">
        <v>599</v>
      </c>
      <c r="F695" s="217" t="s">
        <v>600</v>
      </c>
      <c r="G695" s="218" t="s">
        <v>181</v>
      </c>
      <c r="H695" s="219">
        <v>4.5540000000000003</v>
      </c>
      <c r="I695" s="220"/>
      <c r="J695" s="221">
        <f>ROUND(I695*H695,2)</f>
        <v>0</v>
      </c>
      <c r="K695" s="217" t="s">
        <v>142</v>
      </c>
      <c r="L695" s="47"/>
      <c r="M695" s="222" t="s">
        <v>19</v>
      </c>
      <c r="N695" s="223" t="s">
        <v>43</v>
      </c>
      <c r="O695" s="87"/>
      <c r="P695" s="224">
        <f>O695*H695</f>
        <v>0</v>
      </c>
      <c r="Q695" s="224">
        <v>0.012559000000000001</v>
      </c>
      <c r="R695" s="224">
        <f>Q695*H695</f>
        <v>0.057193686000000007</v>
      </c>
      <c r="S695" s="224">
        <v>0</v>
      </c>
      <c r="T695" s="225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26" t="s">
        <v>259</v>
      </c>
      <c r="AT695" s="226" t="s">
        <v>138</v>
      </c>
      <c r="AU695" s="226" t="s">
        <v>80</v>
      </c>
      <c r="AY695" s="20" t="s">
        <v>136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20" t="s">
        <v>76</v>
      </c>
      <c r="BK695" s="227">
        <f>ROUND(I695*H695,2)</f>
        <v>0</v>
      </c>
      <c r="BL695" s="20" t="s">
        <v>259</v>
      </c>
      <c r="BM695" s="226" t="s">
        <v>601</v>
      </c>
    </row>
    <row r="696" s="2" customFormat="1">
      <c r="A696" s="41"/>
      <c r="B696" s="42"/>
      <c r="C696" s="43"/>
      <c r="D696" s="228" t="s">
        <v>145</v>
      </c>
      <c r="E696" s="43"/>
      <c r="F696" s="229" t="s">
        <v>602</v>
      </c>
      <c r="G696" s="43"/>
      <c r="H696" s="43"/>
      <c r="I696" s="230"/>
      <c r="J696" s="43"/>
      <c r="K696" s="43"/>
      <c r="L696" s="47"/>
      <c r="M696" s="231"/>
      <c r="N696" s="232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145</v>
      </c>
      <c r="AU696" s="20" t="s">
        <v>80</v>
      </c>
    </row>
    <row r="697" s="13" customFormat="1">
      <c r="A697" s="13"/>
      <c r="B697" s="233"/>
      <c r="C697" s="234"/>
      <c r="D697" s="235" t="s">
        <v>147</v>
      </c>
      <c r="E697" s="236" t="s">
        <v>19</v>
      </c>
      <c r="F697" s="237" t="s">
        <v>163</v>
      </c>
      <c r="G697" s="234"/>
      <c r="H697" s="236" t="s">
        <v>19</v>
      </c>
      <c r="I697" s="238"/>
      <c r="J697" s="234"/>
      <c r="K697" s="234"/>
      <c r="L697" s="239"/>
      <c r="M697" s="240"/>
      <c r="N697" s="241"/>
      <c r="O697" s="241"/>
      <c r="P697" s="241"/>
      <c r="Q697" s="241"/>
      <c r="R697" s="241"/>
      <c r="S697" s="241"/>
      <c r="T697" s="242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3" t="s">
        <v>147</v>
      </c>
      <c r="AU697" s="243" t="s">
        <v>80</v>
      </c>
      <c r="AV697" s="13" t="s">
        <v>76</v>
      </c>
      <c r="AW697" s="13" t="s">
        <v>33</v>
      </c>
      <c r="AX697" s="13" t="s">
        <v>72</v>
      </c>
      <c r="AY697" s="243" t="s">
        <v>136</v>
      </c>
    </row>
    <row r="698" s="13" customFormat="1">
      <c r="A698" s="13"/>
      <c r="B698" s="233"/>
      <c r="C698" s="234"/>
      <c r="D698" s="235" t="s">
        <v>147</v>
      </c>
      <c r="E698" s="236" t="s">
        <v>19</v>
      </c>
      <c r="F698" s="237" t="s">
        <v>149</v>
      </c>
      <c r="G698" s="234"/>
      <c r="H698" s="236" t="s">
        <v>19</v>
      </c>
      <c r="I698" s="238"/>
      <c r="J698" s="234"/>
      <c r="K698" s="234"/>
      <c r="L698" s="239"/>
      <c r="M698" s="240"/>
      <c r="N698" s="241"/>
      <c r="O698" s="241"/>
      <c r="P698" s="241"/>
      <c r="Q698" s="241"/>
      <c r="R698" s="241"/>
      <c r="S698" s="241"/>
      <c r="T698" s="24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3" t="s">
        <v>147</v>
      </c>
      <c r="AU698" s="243" t="s">
        <v>80</v>
      </c>
      <c r="AV698" s="13" t="s">
        <v>76</v>
      </c>
      <c r="AW698" s="13" t="s">
        <v>33</v>
      </c>
      <c r="AX698" s="13" t="s">
        <v>72</v>
      </c>
      <c r="AY698" s="243" t="s">
        <v>136</v>
      </c>
    </row>
    <row r="699" s="13" customFormat="1">
      <c r="A699" s="13"/>
      <c r="B699" s="233"/>
      <c r="C699" s="234"/>
      <c r="D699" s="235" t="s">
        <v>147</v>
      </c>
      <c r="E699" s="236" t="s">
        <v>19</v>
      </c>
      <c r="F699" s="237" t="s">
        <v>150</v>
      </c>
      <c r="G699" s="234"/>
      <c r="H699" s="236" t="s">
        <v>19</v>
      </c>
      <c r="I699" s="238"/>
      <c r="J699" s="234"/>
      <c r="K699" s="234"/>
      <c r="L699" s="239"/>
      <c r="M699" s="240"/>
      <c r="N699" s="241"/>
      <c r="O699" s="241"/>
      <c r="P699" s="241"/>
      <c r="Q699" s="241"/>
      <c r="R699" s="241"/>
      <c r="S699" s="241"/>
      <c r="T699" s="24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3" t="s">
        <v>147</v>
      </c>
      <c r="AU699" s="243" t="s">
        <v>80</v>
      </c>
      <c r="AV699" s="13" t="s">
        <v>76</v>
      </c>
      <c r="AW699" s="13" t="s">
        <v>33</v>
      </c>
      <c r="AX699" s="13" t="s">
        <v>72</v>
      </c>
      <c r="AY699" s="243" t="s">
        <v>136</v>
      </c>
    </row>
    <row r="700" s="14" customFormat="1">
      <c r="A700" s="14"/>
      <c r="B700" s="244"/>
      <c r="C700" s="245"/>
      <c r="D700" s="235" t="s">
        <v>147</v>
      </c>
      <c r="E700" s="246" t="s">
        <v>19</v>
      </c>
      <c r="F700" s="247" t="s">
        <v>571</v>
      </c>
      <c r="G700" s="245"/>
      <c r="H700" s="248">
        <v>0.80000000000000004</v>
      </c>
      <c r="I700" s="249"/>
      <c r="J700" s="245"/>
      <c r="K700" s="245"/>
      <c r="L700" s="250"/>
      <c r="M700" s="251"/>
      <c r="N700" s="252"/>
      <c r="O700" s="252"/>
      <c r="P700" s="252"/>
      <c r="Q700" s="252"/>
      <c r="R700" s="252"/>
      <c r="S700" s="252"/>
      <c r="T700" s="253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54" t="s">
        <v>147</v>
      </c>
      <c r="AU700" s="254" t="s">
        <v>80</v>
      </c>
      <c r="AV700" s="14" t="s">
        <v>80</v>
      </c>
      <c r="AW700" s="14" t="s">
        <v>33</v>
      </c>
      <c r="AX700" s="14" t="s">
        <v>72</v>
      </c>
      <c r="AY700" s="254" t="s">
        <v>136</v>
      </c>
    </row>
    <row r="701" s="14" customFormat="1">
      <c r="A701" s="14"/>
      <c r="B701" s="244"/>
      <c r="C701" s="245"/>
      <c r="D701" s="235" t="s">
        <v>147</v>
      </c>
      <c r="E701" s="246" t="s">
        <v>19</v>
      </c>
      <c r="F701" s="247" t="s">
        <v>577</v>
      </c>
      <c r="G701" s="245"/>
      <c r="H701" s="248">
        <v>1.256</v>
      </c>
      <c r="I701" s="249"/>
      <c r="J701" s="245"/>
      <c r="K701" s="245"/>
      <c r="L701" s="250"/>
      <c r="M701" s="251"/>
      <c r="N701" s="252"/>
      <c r="O701" s="252"/>
      <c r="P701" s="252"/>
      <c r="Q701" s="252"/>
      <c r="R701" s="252"/>
      <c r="S701" s="252"/>
      <c r="T701" s="25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4" t="s">
        <v>147</v>
      </c>
      <c r="AU701" s="254" t="s">
        <v>80</v>
      </c>
      <c r="AV701" s="14" t="s">
        <v>80</v>
      </c>
      <c r="AW701" s="14" t="s">
        <v>33</v>
      </c>
      <c r="AX701" s="14" t="s">
        <v>72</v>
      </c>
      <c r="AY701" s="254" t="s">
        <v>136</v>
      </c>
    </row>
    <row r="702" s="14" customFormat="1">
      <c r="A702" s="14"/>
      <c r="B702" s="244"/>
      <c r="C702" s="245"/>
      <c r="D702" s="235" t="s">
        <v>147</v>
      </c>
      <c r="E702" s="246" t="s">
        <v>19</v>
      </c>
      <c r="F702" s="247" t="s">
        <v>578</v>
      </c>
      <c r="G702" s="245"/>
      <c r="H702" s="248">
        <v>2.3599999999999999</v>
      </c>
      <c r="I702" s="249"/>
      <c r="J702" s="245"/>
      <c r="K702" s="245"/>
      <c r="L702" s="250"/>
      <c r="M702" s="251"/>
      <c r="N702" s="252"/>
      <c r="O702" s="252"/>
      <c r="P702" s="252"/>
      <c r="Q702" s="252"/>
      <c r="R702" s="252"/>
      <c r="S702" s="252"/>
      <c r="T702" s="253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4" t="s">
        <v>147</v>
      </c>
      <c r="AU702" s="254" t="s">
        <v>80</v>
      </c>
      <c r="AV702" s="14" t="s">
        <v>80</v>
      </c>
      <c r="AW702" s="14" t="s">
        <v>33</v>
      </c>
      <c r="AX702" s="14" t="s">
        <v>72</v>
      </c>
      <c r="AY702" s="254" t="s">
        <v>136</v>
      </c>
    </row>
    <row r="703" s="14" customFormat="1">
      <c r="A703" s="14"/>
      <c r="B703" s="244"/>
      <c r="C703" s="245"/>
      <c r="D703" s="235" t="s">
        <v>147</v>
      </c>
      <c r="E703" s="246" t="s">
        <v>19</v>
      </c>
      <c r="F703" s="247" t="s">
        <v>579</v>
      </c>
      <c r="G703" s="245"/>
      <c r="H703" s="248">
        <v>0.13800000000000001</v>
      </c>
      <c r="I703" s="249"/>
      <c r="J703" s="245"/>
      <c r="K703" s="245"/>
      <c r="L703" s="250"/>
      <c r="M703" s="251"/>
      <c r="N703" s="252"/>
      <c r="O703" s="252"/>
      <c r="P703" s="252"/>
      <c r="Q703" s="252"/>
      <c r="R703" s="252"/>
      <c r="S703" s="252"/>
      <c r="T703" s="253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4" t="s">
        <v>147</v>
      </c>
      <c r="AU703" s="254" t="s">
        <v>80</v>
      </c>
      <c r="AV703" s="14" t="s">
        <v>80</v>
      </c>
      <c r="AW703" s="14" t="s">
        <v>33</v>
      </c>
      <c r="AX703" s="14" t="s">
        <v>72</v>
      </c>
      <c r="AY703" s="254" t="s">
        <v>136</v>
      </c>
    </row>
    <row r="704" s="15" customFormat="1">
      <c r="A704" s="15"/>
      <c r="B704" s="255"/>
      <c r="C704" s="256"/>
      <c r="D704" s="235" t="s">
        <v>147</v>
      </c>
      <c r="E704" s="257" t="s">
        <v>19</v>
      </c>
      <c r="F704" s="258" t="s">
        <v>166</v>
      </c>
      <c r="G704" s="256"/>
      <c r="H704" s="259">
        <v>4.5540000000000003</v>
      </c>
      <c r="I704" s="260"/>
      <c r="J704" s="256"/>
      <c r="K704" s="256"/>
      <c r="L704" s="261"/>
      <c r="M704" s="262"/>
      <c r="N704" s="263"/>
      <c r="O704" s="263"/>
      <c r="P704" s="263"/>
      <c r="Q704" s="263"/>
      <c r="R704" s="263"/>
      <c r="S704" s="263"/>
      <c r="T704" s="264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5" t="s">
        <v>147</v>
      </c>
      <c r="AU704" s="265" t="s">
        <v>80</v>
      </c>
      <c r="AV704" s="15" t="s">
        <v>156</v>
      </c>
      <c r="AW704" s="15" t="s">
        <v>33</v>
      </c>
      <c r="AX704" s="15" t="s">
        <v>72</v>
      </c>
      <c r="AY704" s="265" t="s">
        <v>136</v>
      </c>
    </row>
    <row r="705" s="16" customFormat="1">
      <c r="A705" s="16"/>
      <c r="B705" s="266"/>
      <c r="C705" s="267"/>
      <c r="D705" s="235" t="s">
        <v>147</v>
      </c>
      <c r="E705" s="268" t="s">
        <v>19</v>
      </c>
      <c r="F705" s="269" t="s">
        <v>167</v>
      </c>
      <c r="G705" s="267"/>
      <c r="H705" s="270">
        <v>4.5540000000000003</v>
      </c>
      <c r="I705" s="271"/>
      <c r="J705" s="267"/>
      <c r="K705" s="267"/>
      <c r="L705" s="272"/>
      <c r="M705" s="273"/>
      <c r="N705" s="274"/>
      <c r="O705" s="274"/>
      <c r="P705" s="274"/>
      <c r="Q705" s="274"/>
      <c r="R705" s="274"/>
      <c r="S705" s="274"/>
      <c r="T705" s="275"/>
      <c r="U705" s="16"/>
      <c r="V705" s="16"/>
      <c r="W705" s="16"/>
      <c r="X705" s="16"/>
      <c r="Y705" s="16"/>
      <c r="Z705" s="16"/>
      <c r="AA705" s="16"/>
      <c r="AB705" s="16"/>
      <c r="AC705" s="16"/>
      <c r="AD705" s="16"/>
      <c r="AE705" s="16"/>
      <c r="AT705" s="276" t="s">
        <v>147</v>
      </c>
      <c r="AU705" s="276" t="s">
        <v>80</v>
      </c>
      <c r="AV705" s="16" t="s">
        <v>143</v>
      </c>
      <c r="AW705" s="16" t="s">
        <v>33</v>
      </c>
      <c r="AX705" s="16" t="s">
        <v>76</v>
      </c>
      <c r="AY705" s="276" t="s">
        <v>136</v>
      </c>
    </row>
    <row r="706" s="2" customFormat="1" ht="21.75" customHeight="1">
      <c r="A706" s="41"/>
      <c r="B706" s="42"/>
      <c r="C706" s="215" t="s">
        <v>603</v>
      </c>
      <c r="D706" s="215" t="s">
        <v>138</v>
      </c>
      <c r="E706" s="216" t="s">
        <v>604</v>
      </c>
      <c r="F706" s="217" t="s">
        <v>605</v>
      </c>
      <c r="G706" s="218" t="s">
        <v>160</v>
      </c>
      <c r="H706" s="219">
        <v>2</v>
      </c>
      <c r="I706" s="220"/>
      <c r="J706" s="221">
        <f>ROUND(I706*H706,2)</f>
        <v>0</v>
      </c>
      <c r="K706" s="217" t="s">
        <v>142</v>
      </c>
      <c r="L706" s="47"/>
      <c r="M706" s="222" t="s">
        <v>19</v>
      </c>
      <c r="N706" s="223" t="s">
        <v>43</v>
      </c>
      <c r="O706" s="87"/>
      <c r="P706" s="224">
        <f>O706*H706</f>
        <v>0</v>
      </c>
      <c r="Q706" s="224">
        <v>0.00022000000000000001</v>
      </c>
      <c r="R706" s="224">
        <f>Q706*H706</f>
        <v>0.00044000000000000002</v>
      </c>
      <c r="S706" s="224">
        <v>0</v>
      </c>
      <c r="T706" s="225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26" t="s">
        <v>259</v>
      </c>
      <c r="AT706" s="226" t="s">
        <v>138</v>
      </c>
      <c r="AU706" s="226" t="s">
        <v>80</v>
      </c>
      <c r="AY706" s="20" t="s">
        <v>136</v>
      </c>
      <c r="BE706" s="227">
        <f>IF(N706="základní",J706,0)</f>
        <v>0</v>
      </c>
      <c r="BF706" s="227">
        <f>IF(N706="snížená",J706,0)</f>
        <v>0</v>
      </c>
      <c r="BG706" s="227">
        <f>IF(N706="zákl. přenesená",J706,0)</f>
        <v>0</v>
      </c>
      <c r="BH706" s="227">
        <f>IF(N706="sníž. přenesená",J706,0)</f>
        <v>0</v>
      </c>
      <c r="BI706" s="227">
        <f>IF(N706="nulová",J706,0)</f>
        <v>0</v>
      </c>
      <c r="BJ706" s="20" t="s">
        <v>76</v>
      </c>
      <c r="BK706" s="227">
        <f>ROUND(I706*H706,2)</f>
        <v>0</v>
      </c>
      <c r="BL706" s="20" t="s">
        <v>259</v>
      </c>
      <c r="BM706" s="226" t="s">
        <v>606</v>
      </c>
    </row>
    <row r="707" s="2" customFormat="1">
      <c r="A707" s="41"/>
      <c r="B707" s="42"/>
      <c r="C707" s="43"/>
      <c r="D707" s="228" t="s">
        <v>145</v>
      </c>
      <c r="E707" s="43"/>
      <c r="F707" s="229" t="s">
        <v>607</v>
      </c>
      <c r="G707" s="43"/>
      <c r="H707" s="43"/>
      <c r="I707" s="230"/>
      <c r="J707" s="43"/>
      <c r="K707" s="43"/>
      <c r="L707" s="47"/>
      <c r="M707" s="231"/>
      <c r="N707" s="232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145</v>
      </c>
      <c r="AU707" s="20" t="s">
        <v>80</v>
      </c>
    </row>
    <row r="708" s="13" customFormat="1">
      <c r="A708" s="13"/>
      <c r="B708" s="233"/>
      <c r="C708" s="234"/>
      <c r="D708" s="235" t="s">
        <v>147</v>
      </c>
      <c r="E708" s="236" t="s">
        <v>19</v>
      </c>
      <c r="F708" s="237" t="s">
        <v>149</v>
      </c>
      <c r="G708" s="234"/>
      <c r="H708" s="236" t="s">
        <v>19</v>
      </c>
      <c r="I708" s="238"/>
      <c r="J708" s="234"/>
      <c r="K708" s="234"/>
      <c r="L708" s="239"/>
      <c r="M708" s="240"/>
      <c r="N708" s="241"/>
      <c r="O708" s="241"/>
      <c r="P708" s="241"/>
      <c r="Q708" s="241"/>
      <c r="R708" s="241"/>
      <c r="S708" s="241"/>
      <c r="T708" s="24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3" t="s">
        <v>147</v>
      </c>
      <c r="AU708" s="243" t="s">
        <v>80</v>
      </c>
      <c r="AV708" s="13" t="s">
        <v>76</v>
      </c>
      <c r="AW708" s="13" t="s">
        <v>33</v>
      </c>
      <c r="AX708" s="13" t="s">
        <v>72</v>
      </c>
      <c r="AY708" s="243" t="s">
        <v>136</v>
      </c>
    </row>
    <row r="709" s="13" customFormat="1">
      <c r="A709" s="13"/>
      <c r="B709" s="233"/>
      <c r="C709" s="234"/>
      <c r="D709" s="235" t="s">
        <v>147</v>
      </c>
      <c r="E709" s="236" t="s">
        <v>19</v>
      </c>
      <c r="F709" s="237" t="s">
        <v>150</v>
      </c>
      <c r="G709" s="234"/>
      <c r="H709" s="236" t="s">
        <v>19</v>
      </c>
      <c r="I709" s="238"/>
      <c r="J709" s="234"/>
      <c r="K709" s="234"/>
      <c r="L709" s="239"/>
      <c r="M709" s="240"/>
      <c r="N709" s="241"/>
      <c r="O709" s="241"/>
      <c r="P709" s="241"/>
      <c r="Q709" s="241"/>
      <c r="R709" s="241"/>
      <c r="S709" s="241"/>
      <c r="T709" s="24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3" t="s">
        <v>147</v>
      </c>
      <c r="AU709" s="243" t="s">
        <v>80</v>
      </c>
      <c r="AV709" s="13" t="s">
        <v>76</v>
      </c>
      <c r="AW709" s="13" t="s">
        <v>33</v>
      </c>
      <c r="AX709" s="13" t="s">
        <v>72</v>
      </c>
      <c r="AY709" s="243" t="s">
        <v>136</v>
      </c>
    </row>
    <row r="710" s="14" customFormat="1">
      <c r="A710" s="14"/>
      <c r="B710" s="244"/>
      <c r="C710" s="245"/>
      <c r="D710" s="235" t="s">
        <v>147</v>
      </c>
      <c r="E710" s="246" t="s">
        <v>19</v>
      </c>
      <c r="F710" s="247" t="s">
        <v>76</v>
      </c>
      <c r="G710" s="245"/>
      <c r="H710" s="248">
        <v>1</v>
      </c>
      <c r="I710" s="249"/>
      <c r="J710" s="245"/>
      <c r="K710" s="245"/>
      <c r="L710" s="250"/>
      <c r="M710" s="251"/>
      <c r="N710" s="252"/>
      <c r="O710" s="252"/>
      <c r="P710" s="252"/>
      <c r="Q710" s="252"/>
      <c r="R710" s="252"/>
      <c r="S710" s="252"/>
      <c r="T710" s="25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4" t="s">
        <v>147</v>
      </c>
      <c r="AU710" s="254" t="s">
        <v>80</v>
      </c>
      <c r="AV710" s="14" t="s">
        <v>80</v>
      </c>
      <c r="AW710" s="14" t="s">
        <v>33</v>
      </c>
      <c r="AX710" s="14" t="s">
        <v>72</v>
      </c>
      <c r="AY710" s="254" t="s">
        <v>136</v>
      </c>
    </row>
    <row r="711" s="13" customFormat="1">
      <c r="A711" s="13"/>
      <c r="B711" s="233"/>
      <c r="C711" s="234"/>
      <c r="D711" s="235" t="s">
        <v>147</v>
      </c>
      <c r="E711" s="236" t="s">
        <v>19</v>
      </c>
      <c r="F711" s="237" t="s">
        <v>165</v>
      </c>
      <c r="G711" s="234"/>
      <c r="H711" s="236" t="s">
        <v>19</v>
      </c>
      <c r="I711" s="238"/>
      <c r="J711" s="234"/>
      <c r="K711" s="234"/>
      <c r="L711" s="239"/>
      <c r="M711" s="240"/>
      <c r="N711" s="241"/>
      <c r="O711" s="241"/>
      <c r="P711" s="241"/>
      <c r="Q711" s="241"/>
      <c r="R711" s="241"/>
      <c r="S711" s="241"/>
      <c r="T711" s="242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3" t="s">
        <v>147</v>
      </c>
      <c r="AU711" s="243" t="s">
        <v>80</v>
      </c>
      <c r="AV711" s="13" t="s">
        <v>76</v>
      </c>
      <c r="AW711" s="13" t="s">
        <v>33</v>
      </c>
      <c r="AX711" s="13" t="s">
        <v>72</v>
      </c>
      <c r="AY711" s="243" t="s">
        <v>136</v>
      </c>
    </row>
    <row r="712" s="14" customFormat="1">
      <c r="A712" s="14"/>
      <c r="B712" s="244"/>
      <c r="C712" s="245"/>
      <c r="D712" s="235" t="s">
        <v>147</v>
      </c>
      <c r="E712" s="246" t="s">
        <v>19</v>
      </c>
      <c r="F712" s="247" t="s">
        <v>76</v>
      </c>
      <c r="G712" s="245"/>
      <c r="H712" s="248">
        <v>1</v>
      </c>
      <c r="I712" s="249"/>
      <c r="J712" s="245"/>
      <c r="K712" s="245"/>
      <c r="L712" s="250"/>
      <c r="M712" s="251"/>
      <c r="N712" s="252"/>
      <c r="O712" s="252"/>
      <c r="P712" s="252"/>
      <c r="Q712" s="252"/>
      <c r="R712" s="252"/>
      <c r="S712" s="252"/>
      <c r="T712" s="253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4" t="s">
        <v>147</v>
      </c>
      <c r="AU712" s="254" t="s">
        <v>80</v>
      </c>
      <c r="AV712" s="14" t="s">
        <v>80</v>
      </c>
      <c r="AW712" s="14" t="s">
        <v>33</v>
      </c>
      <c r="AX712" s="14" t="s">
        <v>72</v>
      </c>
      <c r="AY712" s="254" t="s">
        <v>136</v>
      </c>
    </row>
    <row r="713" s="16" customFormat="1">
      <c r="A713" s="16"/>
      <c r="B713" s="266"/>
      <c r="C713" s="267"/>
      <c r="D713" s="235" t="s">
        <v>147</v>
      </c>
      <c r="E713" s="268" t="s">
        <v>19</v>
      </c>
      <c r="F713" s="269" t="s">
        <v>167</v>
      </c>
      <c r="G713" s="267"/>
      <c r="H713" s="270">
        <v>2</v>
      </c>
      <c r="I713" s="271"/>
      <c r="J713" s="267"/>
      <c r="K713" s="267"/>
      <c r="L713" s="272"/>
      <c r="M713" s="273"/>
      <c r="N713" s="274"/>
      <c r="O713" s="274"/>
      <c r="P713" s="274"/>
      <c r="Q713" s="274"/>
      <c r="R713" s="274"/>
      <c r="S713" s="274"/>
      <c r="T713" s="275"/>
      <c r="U713" s="16"/>
      <c r="V713" s="16"/>
      <c r="W713" s="16"/>
      <c r="X713" s="16"/>
      <c r="Y713" s="16"/>
      <c r="Z713" s="16"/>
      <c r="AA713" s="16"/>
      <c r="AB713" s="16"/>
      <c r="AC713" s="16"/>
      <c r="AD713" s="16"/>
      <c r="AE713" s="16"/>
      <c r="AT713" s="276" t="s">
        <v>147</v>
      </c>
      <c r="AU713" s="276" t="s">
        <v>80</v>
      </c>
      <c r="AV713" s="16" t="s">
        <v>143</v>
      </c>
      <c r="AW713" s="16" t="s">
        <v>33</v>
      </c>
      <c r="AX713" s="16" t="s">
        <v>76</v>
      </c>
      <c r="AY713" s="276" t="s">
        <v>136</v>
      </c>
    </row>
    <row r="714" s="2" customFormat="1" ht="21.75" customHeight="1">
      <c r="A714" s="41"/>
      <c r="B714" s="42"/>
      <c r="C714" s="277" t="s">
        <v>608</v>
      </c>
      <c r="D714" s="277" t="s">
        <v>312</v>
      </c>
      <c r="E714" s="278" t="s">
        <v>609</v>
      </c>
      <c r="F714" s="279" t="s">
        <v>610</v>
      </c>
      <c r="G714" s="280" t="s">
        <v>160</v>
      </c>
      <c r="H714" s="281">
        <v>2</v>
      </c>
      <c r="I714" s="282"/>
      <c r="J714" s="283">
        <f>ROUND(I714*H714,2)</f>
        <v>0</v>
      </c>
      <c r="K714" s="279" t="s">
        <v>142</v>
      </c>
      <c r="L714" s="284"/>
      <c r="M714" s="285" t="s">
        <v>19</v>
      </c>
      <c r="N714" s="286" t="s">
        <v>43</v>
      </c>
      <c r="O714" s="87"/>
      <c r="P714" s="224">
        <f>O714*H714</f>
        <v>0</v>
      </c>
      <c r="Q714" s="224">
        <v>0.012489999999999999</v>
      </c>
      <c r="R714" s="224">
        <f>Q714*H714</f>
        <v>0.024979999999999999</v>
      </c>
      <c r="S714" s="224">
        <v>0</v>
      </c>
      <c r="T714" s="225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26" t="s">
        <v>364</v>
      </c>
      <c r="AT714" s="226" t="s">
        <v>312</v>
      </c>
      <c r="AU714" s="226" t="s">
        <v>80</v>
      </c>
      <c r="AY714" s="20" t="s">
        <v>136</v>
      </c>
      <c r="BE714" s="227">
        <f>IF(N714="základní",J714,0)</f>
        <v>0</v>
      </c>
      <c r="BF714" s="227">
        <f>IF(N714="snížená",J714,0)</f>
        <v>0</v>
      </c>
      <c r="BG714" s="227">
        <f>IF(N714="zákl. přenesená",J714,0)</f>
        <v>0</v>
      </c>
      <c r="BH714" s="227">
        <f>IF(N714="sníž. přenesená",J714,0)</f>
        <v>0</v>
      </c>
      <c r="BI714" s="227">
        <f>IF(N714="nulová",J714,0)</f>
        <v>0</v>
      </c>
      <c r="BJ714" s="20" t="s">
        <v>76</v>
      </c>
      <c r="BK714" s="227">
        <f>ROUND(I714*H714,2)</f>
        <v>0</v>
      </c>
      <c r="BL714" s="20" t="s">
        <v>259</v>
      </c>
      <c r="BM714" s="226" t="s">
        <v>611</v>
      </c>
    </row>
    <row r="715" s="2" customFormat="1" ht="24.15" customHeight="1">
      <c r="A715" s="41"/>
      <c r="B715" s="42"/>
      <c r="C715" s="215" t="s">
        <v>612</v>
      </c>
      <c r="D715" s="215" t="s">
        <v>138</v>
      </c>
      <c r="E715" s="216" t="s">
        <v>613</v>
      </c>
      <c r="F715" s="217" t="s">
        <v>614</v>
      </c>
      <c r="G715" s="218" t="s">
        <v>160</v>
      </c>
      <c r="H715" s="219">
        <v>2</v>
      </c>
      <c r="I715" s="220"/>
      <c r="J715" s="221">
        <f>ROUND(I715*H715,2)</f>
        <v>0</v>
      </c>
      <c r="K715" s="217" t="s">
        <v>142</v>
      </c>
      <c r="L715" s="47"/>
      <c r="M715" s="222" t="s">
        <v>19</v>
      </c>
      <c r="N715" s="223" t="s">
        <v>43</v>
      </c>
      <c r="O715" s="87"/>
      <c r="P715" s="224">
        <f>O715*H715</f>
        <v>0</v>
      </c>
      <c r="Q715" s="224">
        <v>0.01583</v>
      </c>
      <c r="R715" s="224">
        <f>Q715*H715</f>
        <v>0.031660000000000001</v>
      </c>
      <c r="S715" s="224">
        <v>0</v>
      </c>
      <c r="T715" s="225">
        <f>S715*H715</f>
        <v>0</v>
      </c>
      <c r="U715" s="41"/>
      <c r="V715" s="41"/>
      <c r="W715" s="41"/>
      <c r="X715" s="41"/>
      <c r="Y715" s="41"/>
      <c r="Z715" s="41"/>
      <c r="AA715" s="41"/>
      <c r="AB715" s="41"/>
      <c r="AC715" s="41"/>
      <c r="AD715" s="41"/>
      <c r="AE715" s="41"/>
      <c r="AR715" s="226" t="s">
        <v>259</v>
      </c>
      <c r="AT715" s="226" t="s">
        <v>138</v>
      </c>
      <c r="AU715" s="226" t="s">
        <v>80</v>
      </c>
      <c r="AY715" s="20" t="s">
        <v>136</v>
      </c>
      <c r="BE715" s="227">
        <f>IF(N715="základní",J715,0)</f>
        <v>0</v>
      </c>
      <c r="BF715" s="227">
        <f>IF(N715="snížená",J715,0)</f>
        <v>0</v>
      </c>
      <c r="BG715" s="227">
        <f>IF(N715="zákl. přenesená",J715,0)</f>
        <v>0</v>
      </c>
      <c r="BH715" s="227">
        <f>IF(N715="sníž. přenesená",J715,0)</f>
        <v>0</v>
      </c>
      <c r="BI715" s="227">
        <f>IF(N715="nulová",J715,0)</f>
        <v>0</v>
      </c>
      <c r="BJ715" s="20" t="s">
        <v>76</v>
      </c>
      <c r="BK715" s="227">
        <f>ROUND(I715*H715,2)</f>
        <v>0</v>
      </c>
      <c r="BL715" s="20" t="s">
        <v>259</v>
      </c>
      <c r="BM715" s="226" t="s">
        <v>615</v>
      </c>
    </row>
    <row r="716" s="2" customFormat="1">
      <c r="A716" s="41"/>
      <c r="B716" s="42"/>
      <c r="C716" s="43"/>
      <c r="D716" s="228" t="s">
        <v>145</v>
      </c>
      <c r="E716" s="43"/>
      <c r="F716" s="229" t="s">
        <v>616</v>
      </c>
      <c r="G716" s="43"/>
      <c r="H716" s="43"/>
      <c r="I716" s="230"/>
      <c r="J716" s="43"/>
      <c r="K716" s="43"/>
      <c r="L716" s="47"/>
      <c r="M716" s="231"/>
      <c r="N716" s="232"/>
      <c r="O716" s="87"/>
      <c r="P716" s="87"/>
      <c r="Q716" s="87"/>
      <c r="R716" s="87"/>
      <c r="S716" s="87"/>
      <c r="T716" s="88"/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T716" s="20" t="s">
        <v>145</v>
      </c>
      <c r="AU716" s="20" t="s">
        <v>80</v>
      </c>
    </row>
    <row r="717" s="13" customFormat="1">
      <c r="A717" s="13"/>
      <c r="B717" s="233"/>
      <c r="C717" s="234"/>
      <c r="D717" s="235" t="s">
        <v>147</v>
      </c>
      <c r="E717" s="236" t="s">
        <v>19</v>
      </c>
      <c r="F717" s="237" t="s">
        <v>149</v>
      </c>
      <c r="G717" s="234"/>
      <c r="H717" s="236" t="s">
        <v>19</v>
      </c>
      <c r="I717" s="238"/>
      <c r="J717" s="234"/>
      <c r="K717" s="234"/>
      <c r="L717" s="239"/>
      <c r="M717" s="240"/>
      <c r="N717" s="241"/>
      <c r="O717" s="241"/>
      <c r="P717" s="241"/>
      <c r="Q717" s="241"/>
      <c r="R717" s="241"/>
      <c r="S717" s="241"/>
      <c r="T717" s="24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3" t="s">
        <v>147</v>
      </c>
      <c r="AU717" s="243" t="s">
        <v>80</v>
      </c>
      <c r="AV717" s="13" t="s">
        <v>76</v>
      </c>
      <c r="AW717" s="13" t="s">
        <v>33</v>
      </c>
      <c r="AX717" s="13" t="s">
        <v>72</v>
      </c>
      <c r="AY717" s="243" t="s">
        <v>136</v>
      </c>
    </row>
    <row r="718" s="13" customFormat="1">
      <c r="A718" s="13"/>
      <c r="B718" s="233"/>
      <c r="C718" s="234"/>
      <c r="D718" s="235" t="s">
        <v>147</v>
      </c>
      <c r="E718" s="236" t="s">
        <v>19</v>
      </c>
      <c r="F718" s="237" t="s">
        <v>150</v>
      </c>
      <c r="G718" s="234"/>
      <c r="H718" s="236" t="s">
        <v>19</v>
      </c>
      <c r="I718" s="238"/>
      <c r="J718" s="234"/>
      <c r="K718" s="234"/>
      <c r="L718" s="239"/>
      <c r="M718" s="240"/>
      <c r="N718" s="241"/>
      <c r="O718" s="241"/>
      <c r="P718" s="241"/>
      <c r="Q718" s="241"/>
      <c r="R718" s="241"/>
      <c r="S718" s="241"/>
      <c r="T718" s="24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43" t="s">
        <v>147</v>
      </c>
      <c r="AU718" s="243" t="s">
        <v>80</v>
      </c>
      <c r="AV718" s="13" t="s">
        <v>76</v>
      </c>
      <c r="AW718" s="13" t="s">
        <v>33</v>
      </c>
      <c r="AX718" s="13" t="s">
        <v>72</v>
      </c>
      <c r="AY718" s="243" t="s">
        <v>136</v>
      </c>
    </row>
    <row r="719" s="14" customFormat="1">
      <c r="A719" s="14"/>
      <c r="B719" s="244"/>
      <c r="C719" s="245"/>
      <c r="D719" s="235" t="s">
        <v>147</v>
      </c>
      <c r="E719" s="246" t="s">
        <v>19</v>
      </c>
      <c r="F719" s="247" t="s">
        <v>76</v>
      </c>
      <c r="G719" s="245"/>
      <c r="H719" s="248">
        <v>1</v>
      </c>
      <c r="I719" s="249"/>
      <c r="J719" s="245"/>
      <c r="K719" s="245"/>
      <c r="L719" s="250"/>
      <c r="M719" s="251"/>
      <c r="N719" s="252"/>
      <c r="O719" s="252"/>
      <c r="P719" s="252"/>
      <c r="Q719" s="252"/>
      <c r="R719" s="252"/>
      <c r="S719" s="252"/>
      <c r="T719" s="253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4" t="s">
        <v>147</v>
      </c>
      <c r="AU719" s="254" t="s">
        <v>80</v>
      </c>
      <c r="AV719" s="14" t="s">
        <v>80</v>
      </c>
      <c r="AW719" s="14" t="s">
        <v>33</v>
      </c>
      <c r="AX719" s="14" t="s">
        <v>72</v>
      </c>
      <c r="AY719" s="254" t="s">
        <v>136</v>
      </c>
    </row>
    <row r="720" s="13" customFormat="1">
      <c r="A720" s="13"/>
      <c r="B720" s="233"/>
      <c r="C720" s="234"/>
      <c r="D720" s="235" t="s">
        <v>147</v>
      </c>
      <c r="E720" s="236" t="s">
        <v>19</v>
      </c>
      <c r="F720" s="237" t="s">
        <v>165</v>
      </c>
      <c r="G720" s="234"/>
      <c r="H720" s="236" t="s">
        <v>19</v>
      </c>
      <c r="I720" s="238"/>
      <c r="J720" s="234"/>
      <c r="K720" s="234"/>
      <c r="L720" s="239"/>
      <c r="M720" s="240"/>
      <c r="N720" s="241"/>
      <c r="O720" s="241"/>
      <c r="P720" s="241"/>
      <c r="Q720" s="241"/>
      <c r="R720" s="241"/>
      <c r="S720" s="241"/>
      <c r="T720" s="24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43" t="s">
        <v>147</v>
      </c>
      <c r="AU720" s="243" t="s">
        <v>80</v>
      </c>
      <c r="AV720" s="13" t="s">
        <v>76</v>
      </c>
      <c r="AW720" s="13" t="s">
        <v>33</v>
      </c>
      <c r="AX720" s="13" t="s">
        <v>72</v>
      </c>
      <c r="AY720" s="243" t="s">
        <v>136</v>
      </c>
    </row>
    <row r="721" s="14" customFormat="1">
      <c r="A721" s="14"/>
      <c r="B721" s="244"/>
      <c r="C721" s="245"/>
      <c r="D721" s="235" t="s">
        <v>147</v>
      </c>
      <c r="E721" s="246" t="s">
        <v>19</v>
      </c>
      <c r="F721" s="247" t="s">
        <v>76</v>
      </c>
      <c r="G721" s="245"/>
      <c r="H721" s="248">
        <v>1</v>
      </c>
      <c r="I721" s="249"/>
      <c r="J721" s="245"/>
      <c r="K721" s="245"/>
      <c r="L721" s="250"/>
      <c r="M721" s="251"/>
      <c r="N721" s="252"/>
      <c r="O721" s="252"/>
      <c r="P721" s="252"/>
      <c r="Q721" s="252"/>
      <c r="R721" s="252"/>
      <c r="S721" s="252"/>
      <c r="T721" s="25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4" t="s">
        <v>147</v>
      </c>
      <c r="AU721" s="254" t="s">
        <v>80</v>
      </c>
      <c r="AV721" s="14" t="s">
        <v>80</v>
      </c>
      <c r="AW721" s="14" t="s">
        <v>33</v>
      </c>
      <c r="AX721" s="14" t="s">
        <v>72</v>
      </c>
      <c r="AY721" s="254" t="s">
        <v>136</v>
      </c>
    </row>
    <row r="722" s="16" customFormat="1">
      <c r="A722" s="16"/>
      <c r="B722" s="266"/>
      <c r="C722" s="267"/>
      <c r="D722" s="235" t="s">
        <v>147</v>
      </c>
      <c r="E722" s="268" t="s">
        <v>19</v>
      </c>
      <c r="F722" s="269" t="s">
        <v>167</v>
      </c>
      <c r="G722" s="267"/>
      <c r="H722" s="270">
        <v>2</v>
      </c>
      <c r="I722" s="271"/>
      <c r="J722" s="267"/>
      <c r="K722" s="267"/>
      <c r="L722" s="272"/>
      <c r="M722" s="273"/>
      <c r="N722" s="274"/>
      <c r="O722" s="274"/>
      <c r="P722" s="274"/>
      <c r="Q722" s="274"/>
      <c r="R722" s="274"/>
      <c r="S722" s="274"/>
      <c r="T722" s="275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T722" s="276" t="s">
        <v>147</v>
      </c>
      <c r="AU722" s="276" t="s">
        <v>80</v>
      </c>
      <c r="AV722" s="16" t="s">
        <v>143</v>
      </c>
      <c r="AW722" s="16" t="s">
        <v>33</v>
      </c>
      <c r="AX722" s="16" t="s">
        <v>76</v>
      </c>
      <c r="AY722" s="276" t="s">
        <v>136</v>
      </c>
    </row>
    <row r="723" s="2" customFormat="1" ht="21.75" customHeight="1">
      <c r="A723" s="41"/>
      <c r="B723" s="42"/>
      <c r="C723" s="215" t="s">
        <v>617</v>
      </c>
      <c r="D723" s="215" t="s">
        <v>138</v>
      </c>
      <c r="E723" s="216" t="s">
        <v>618</v>
      </c>
      <c r="F723" s="217" t="s">
        <v>619</v>
      </c>
      <c r="G723" s="218" t="s">
        <v>181</v>
      </c>
      <c r="H723" s="219">
        <v>7.6799999999999997</v>
      </c>
      <c r="I723" s="220"/>
      <c r="J723" s="221">
        <f>ROUND(I723*H723,2)</f>
        <v>0</v>
      </c>
      <c r="K723" s="217" t="s">
        <v>142</v>
      </c>
      <c r="L723" s="47"/>
      <c r="M723" s="222" t="s">
        <v>19</v>
      </c>
      <c r="N723" s="223" t="s">
        <v>43</v>
      </c>
      <c r="O723" s="87"/>
      <c r="P723" s="224">
        <f>O723*H723</f>
        <v>0</v>
      </c>
      <c r="Q723" s="224">
        <v>0.017096099999999999</v>
      </c>
      <c r="R723" s="224">
        <f>Q723*H723</f>
        <v>0.131298048</v>
      </c>
      <c r="S723" s="224">
        <v>0</v>
      </c>
      <c r="T723" s="225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26" t="s">
        <v>259</v>
      </c>
      <c r="AT723" s="226" t="s">
        <v>138</v>
      </c>
      <c r="AU723" s="226" t="s">
        <v>80</v>
      </c>
      <c r="AY723" s="20" t="s">
        <v>136</v>
      </c>
      <c r="BE723" s="227">
        <f>IF(N723="základní",J723,0)</f>
        <v>0</v>
      </c>
      <c r="BF723" s="227">
        <f>IF(N723="snížená",J723,0)</f>
        <v>0</v>
      </c>
      <c r="BG723" s="227">
        <f>IF(N723="zákl. přenesená",J723,0)</f>
        <v>0</v>
      </c>
      <c r="BH723" s="227">
        <f>IF(N723="sníž. přenesená",J723,0)</f>
        <v>0</v>
      </c>
      <c r="BI723" s="227">
        <f>IF(N723="nulová",J723,0)</f>
        <v>0</v>
      </c>
      <c r="BJ723" s="20" t="s">
        <v>76</v>
      </c>
      <c r="BK723" s="227">
        <f>ROUND(I723*H723,2)</f>
        <v>0</v>
      </c>
      <c r="BL723" s="20" t="s">
        <v>259</v>
      </c>
      <c r="BM723" s="226" t="s">
        <v>620</v>
      </c>
    </row>
    <row r="724" s="2" customFormat="1">
      <c r="A724" s="41"/>
      <c r="B724" s="42"/>
      <c r="C724" s="43"/>
      <c r="D724" s="228" t="s">
        <v>145</v>
      </c>
      <c r="E724" s="43"/>
      <c r="F724" s="229" t="s">
        <v>621</v>
      </c>
      <c r="G724" s="43"/>
      <c r="H724" s="43"/>
      <c r="I724" s="230"/>
      <c r="J724" s="43"/>
      <c r="K724" s="43"/>
      <c r="L724" s="47"/>
      <c r="M724" s="231"/>
      <c r="N724" s="232"/>
      <c r="O724" s="87"/>
      <c r="P724" s="87"/>
      <c r="Q724" s="87"/>
      <c r="R724" s="87"/>
      <c r="S724" s="87"/>
      <c r="T724" s="88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T724" s="20" t="s">
        <v>145</v>
      </c>
      <c r="AU724" s="20" t="s">
        <v>80</v>
      </c>
    </row>
    <row r="725" s="13" customFormat="1">
      <c r="A725" s="13"/>
      <c r="B725" s="233"/>
      <c r="C725" s="234"/>
      <c r="D725" s="235" t="s">
        <v>147</v>
      </c>
      <c r="E725" s="236" t="s">
        <v>19</v>
      </c>
      <c r="F725" s="237" t="s">
        <v>163</v>
      </c>
      <c r="G725" s="234"/>
      <c r="H725" s="236" t="s">
        <v>19</v>
      </c>
      <c r="I725" s="238"/>
      <c r="J725" s="234"/>
      <c r="K725" s="234"/>
      <c r="L725" s="239"/>
      <c r="M725" s="240"/>
      <c r="N725" s="241"/>
      <c r="O725" s="241"/>
      <c r="P725" s="241"/>
      <c r="Q725" s="241"/>
      <c r="R725" s="241"/>
      <c r="S725" s="241"/>
      <c r="T725" s="24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3" t="s">
        <v>147</v>
      </c>
      <c r="AU725" s="243" t="s">
        <v>80</v>
      </c>
      <c r="AV725" s="13" t="s">
        <v>76</v>
      </c>
      <c r="AW725" s="13" t="s">
        <v>33</v>
      </c>
      <c r="AX725" s="13" t="s">
        <v>72</v>
      </c>
      <c r="AY725" s="243" t="s">
        <v>136</v>
      </c>
    </row>
    <row r="726" s="13" customFormat="1">
      <c r="A726" s="13"/>
      <c r="B726" s="233"/>
      <c r="C726" s="234"/>
      <c r="D726" s="235" t="s">
        <v>147</v>
      </c>
      <c r="E726" s="236" t="s">
        <v>19</v>
      </c>
      <c r="F726" s="237" t="s">
        <v>307</v>
      </c>
      <c r="G726" s="234"/>
      <c r="H726" s="236" t="s">
        <v>19</v>
      </c>
      <c r="I726" s="238"/>
      <c r="J726" s="234"/>
      <c r="K726" s="234"/>
      <c r="L726" s="239"/>
      <c r="M726" s="240"/>
      <c r="N726" s="241"/>
      <c r="O726" s="241"/>
      <c r="P726" s="241"/>
      <c r="Q726" s="241"/>
      <c r="R726" s="241"/>
      <c r="S726" s="241"/>
      <c r="T726" s="242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3" t="s">
        <v>147</v>
      </c>
      <c r="AU726" s="243" t="s">
        <v>80</v>
      </c>
      <c r="AV726" s="13" t="s">
        <v>76</v>
      </c>
      <c r="AW726" s="13" t="s">
        <v>33</v>
      </c>
      <c r="AX726" s="13" t="s">
        <v>72</v>
      </c>
      <c r="AY726" s="243" t="s">
        <v>136</v>
      </c>
    </row>
    <row r="727" s="13" customFormat="1">
      <c r="A727" s="13"/>
      <c r="B727" s="233"/>
      <c r="C727" s="234"/>
      <c r="D727" s="235" t="s">
        <v>147</v>
      </c>
      <c r="E727" s="236" t="s">
        <v>19</v>
      </c>
      <c r="F727" s="237" t="s">
        <v>622</v>
      </c>
      <c r="G727" s="234"/>
      <c r="H727" s="236" t="s">
        <v>19</v>
      </c>
      <c r="I727" s="238"/>
      <c r="J727" s="234"/>
      <c r="K727" s="234"/>
      <c r="L727" s="239"/>
      <c r="M727" s="240"/>
      <c r="N727" s="241"/>
      <c r="O727" s="241"/>
      <c r="P727" s="241"/>
      <c r="Q727" s="241"/>
      <c r="R727" s="241"/>
      <c r="S727" s="241"/>
      <c r="T727" s="242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3" t="s">
        <v>147</v>
      </c>
      <c r="AU727" s="243" t="s">
        <v>80</v>
      </c>
      <c r="AV727" s="13" t="s">
        <v>76</v>
      </c>
      <c r="AW727" s="13" t="s">
        <v>33</v>
      </c>
      <c r="AX727" s="13" t="s">
        <v>72</v>
      </c>
      <c r="AY727" s="243" t="s">
        <v>136</v>
      </c>
    </row>
    <row r="728" s="14" customFormat="1">
      <c r="A728" s="14"/>
      <c r="B728" s="244"/>
      <c r="C728" s="245"/>
      <c r="D728" s="235" t="s">
        <v>147</v>
      </c>
      <c r="E728" s="246" t="s">
        <v>19</v>
      </c>
      <c r="F728" s="247" t="s">
        <v>623</v>
      </c>
      <c r="G728" s="245"/>
      <c r="H728" s="248">
        <v>3.8399999999999999</v>
      </c>
      <c r="I728" s="249"/>
      <c r="J728" s="245"/>
      <c r="K728" s="245"/>
      <c r="L728" s="250"/>
      <c r="M728" s="251"/>
      <c r="N728" s="252"/>
      <c r="O728" s="252"/>
      <c r="P728" s="252"/>
      <c r="Q728" s="252"/>
      <c r="R728" s="252"/>
      <c r="S728" s="252"/>
      <c r="T728" s="253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4" t="s">
        <v>147</v>
      </c>
      <c r="AU728" s="254" t="s">
        <v>80</v>
      </c>
      <c r="AV728" s="14" t="s">
        <v>80</v>
      </c>
      <c r="AW728" s="14" t="s">
        <v>33</v>
      </c>
      <c r="AX728" s="14" t="s">
        <v>72</v>
      </c>
      <c r="AY728" s="254" t="s">
        <v>136</v>
      </c>
    </row>
    <row r="729" s="14" customFormat="1">
      <c r="A729" s="14"/>
      <c r="B729" s="244"/>
      <c r="C729" s="245"/>
      <c r="D729" s="235" t="s">
        <v>147</v>
      </c>
      <c r="E729" s="246" t="s">
        <v>19</v>
      </c>
      <c r="F729" s="247" t="s">
        <v>623</v>
      </c>
      <c r="G729" s="245"/>
      <c r="H729" s="248">
        <v>3.8399999999999999</v>
      </c>
      <c r="I729" s="249"/>
      <c r="J729" s="245"/>
      <c r="K729" s="245"/>
      <c r="L729" s="250"/>
      <c r="M729" s="251"/>
      <c r="N729" s="252"/>
      <c r="O729" s="252"/>
      <c r="P729" s="252"/>
      <c r="Q729" s="252"/>
      <c r="R729" s="252"/>
      <c r="S729" s="252"/>
      <c r="T729" s="253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4" t="s">
        <v>147</v>
      </c>
      <c r="AU729" s="254" t="s">
        <v>80</v>
      </c>
      <c r="AV729" s="14" t="s">
        <v>80</v>
      </c>
      <c r="AW729" s="14" t="s">
        <v>33</v>
      </c>
      <c r="AX729" s="14" t="s">
        <v>72</v>
      </c>
      <c r="AY729" s="254" t="s">
        <v>136</v>
      </c>
    </row>
    <row r="730" s="16" customFormat="1">
      <c r="A730" s="16"/>
      <c r="B730" s="266"/>
      <c r="C730" s="267"/>
      <c r="D730" s="235" t="s">
        <v>147</v>
      </c>
      <c r="E730" s="268" t="s">
        <v>19</v>
      </c>
      <c r="F730" s="269" t="s">
        <v>167</v>
      </c>
      <c r="G730" s="267"/>
      <c r="H730" s="270">
        <v>7.6799999999999997</v>
      </c>
      <c r="I730" s="271"/>
      <c r="J730" s="267"/>
      <c r="K730" s="267"/>
      <c r="L730" s="272"/>
      <c r="M730" s="273"/>
      <c r="N730" s="274"/>
      <c r="O730" s="274"/>
      <c r="P730" s="274"/>
      <c r="Q730" s="274"/>
      <c r="R730" s="274"/>
      <c r="S730" s="274"/>
      <c r="T730" s="275"/>
      <c r="U730" s="16"/>
      <c r="V730" s="16"/>
      <c r="W730" s="16"/>
      <c r="X730" s="16"/>
      <c r="Y730" s="16"/>
      <c r="Z730" s="16"/>
      <c r="AA730" s="16"/>
      <c r="AB730" s="16"/>
      <c r="AC730" s="16"/>
      <c r="AD730" s="16"/>
      <c r="AE730" s="16"/>
      <c r="AT730" s="276" t="s">
        <v>147</v>
      </c>
      <c r="AU730" s="276" t="s">
        <v>80</v>
      </c>
      <c r="AV730" s="16" t="s">
        <v>143</v>
      </c>
      <c r="AW730" s="16" t="s">
        <v>33</v>
      </c>
      <c r="AX730" s="16" t="s">
        <v>76</v>
      </c>
      <c r="AY730" s="276" t="s">
        <v>136</v>
      </c>
    </row>
    <row r="731" s="2" customFormat="1" ht="33" customHeight="1">
      <c r="A731" s="41"/>
      <c r="B731" s="42"/>
      <c r="C731" s="215" t="s">
        <v>624</v>
      </c>
      <c r="D731" s="215" t="s">
        <v>138</v>
      </c>
      <c r="E731" s="216" t="s">
        <v>625</v>
      </c>
      <c r="F731" s="217" t="s">
        <v>626</v>
      </c>
      <c r="G731" s="218" t="s">
        <v>160</v>
      </c>
      <c r="H731" s="219">
        <v>4</v>
      </c>
      <c r="I731" s="220"/>
      <c r="J731" s="221">
        <f>ROUND(I731*H731,2)</f>
        <v>0</v>
      </c>
      <c r="K731" s="217" t="s">
        <v>142</v>
      </c>
      <c r="L731" s="47"/>
      <c r="M731" s="222" t="s">
        <v>19</v>
      </c>
      <c r="N731" s="223" t="s">
        <v>43</v>
      </c>
      <c r="O731" s="87"/>
      <c r="P731" s="224">
        <f>O731*H731</f>
        <v>0</v>
      </c>
      <c r="Q731" s="224">
        <v>0.025737530000000002</v>
      </c>
      <c r="R731" s="224">
        <f>Q731*H731</f>
        <v>0.10295012000000001</v>
      </c>
      <c r="S731" s="224">
        <v>0</v>
      </c>
      <c r="T731" s="225">
        <f>S731*H731</f>
        <v>0</v>
      </c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R731" s="226" t="s">
        <v>259</v>
      </c>
      <c r="AT731" s="226" t="s">
        <v>138</v>
      </c>
      <c r="AU731" s="226" t="s">
        <v>80</v>
      </c>
      <c r="AY731" s="20" t="s">
        <v>136</v>
      </c>
      <c r="BE731" s="227">
        <f>IF(N731="základní",J731,0)</f>
        <v>0</v>
      </c>
      <c r="BF731" s="227">
        <f>IF(N731="snížená",J731,0)</f>
        <v>0</v>
      </c>
      <c r="BG731" s="227">
        <f>IF(N731="zákl. přenesená",J731,0)</f>
        <v>0</v>
      </c>
      <c r="BH731" s="227">
        <f>IF(N731="sníž. přenesená",J731,0)</f>
        <v>0</v>
      </c>
      <c r="BI731" s="227">
        <f>IF(N731="nulová",J731,0)</f>
        <v>0</v>
      </c>
      <c r="BJ731" s="20" t="s">
        <v>76</v>
      </c>
      <c r="BK731" s="227">
        <f>ROUND(I731*H731,2)</f>
        <v>0</v>
      </c>
      <c r="BL731" s="20" t="s">
        <v>259</v>
      </c>
      <c r="BM731" s="226" t="s">
        <v>627</v>
      </c>
    </row>
    <row r="732" s="2" customFormat="1">
      <c r="A732" s="41"/>
      <c r="B732" s="42"/>
      <c r="C732" s="43"/>
      <c r="D732" s="228" t="s">
        <v>145</v>
      </c>
      <c r="E732" s="43"/>
      <c r="F732" s="229" t="s">
        <v>628</v>
      </c>
      <c r="G732" s="43"/>
      <c r="H732" s="43"/>
      <c r="I732" s="230"/>
      <c r="J732" s="43"/>
      <c r="K732" s="43"/>
      <c r="L732" s="47"/>
      <c r="M732" s="231"/>
      <c r="N732" s="232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145</v>
      </c>
      <c r="AU732" s="20" t="s">
        <v>80</v>
      </c>
    </row>
    <row r="733" s="13" customFormat="1">
      <c r="A733" s="13"/>
      <c r="B733" s="233"/>
      <c r="C733" s="234"/>
      <c r="D733" s="235" t="s">
        <v>147</v>
      </c>
      <c r="E733" s="236" t="s">
        <v>19</v>
      </c>
      <c r="F733" s="237" t="s">
        <v>163</v>
      </c>
      <c r="G733" s="234"/>
      <c r="H733" s="236" t="s">
        <v>19</v>
      </c>
      <c r="I733" s="238"/>
      <c r="J733" s="234"/>
      <c r="K733" s="234"/>
      <c r="L733" s="239"/>
      <c r="M733" s="240"/>
      <c r="N733" s="241"/>
      <c r="O733" s="241"/>
      <c r="P733" s="241"/>
      <c r="Q733" s="241"/>
      <c r="R733" s="241"/>
      <c r="S733" s="241"/>
      <c r="T733" s="24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3" t="s">
        <v>147</v>
      </c>
      <c r="AU733" s="243" t="s">
        <v>80</v>
      </c>
      <c r="AV733" s="13" t="s">
        <v>76</v>
      </c>
      <c r="AW733" s="13" t="s">
        <v>33</v>
      </c>
      <c r="AX733" s="13" t="s">
        <v>72</v>
      </c>
      <c r="AY733" s="243" t="s">
        <v>136</v>
      </c>
    </row>
    <row r="734" s="13" customFormat="1">
      <c r="A734" s="13"/>
      <c r="B734" s="233"/>
      <c r="C734" s="234"/>
      <c r="D734" s="235" t="s">
        <v>147</v>
      </c>
      <c r="E734" s="236" t="s">
        <v>19</v>
      </c>
      <c r="F734" s="237" t="s">
        <v>307</v>
      </c>
      <c r="G734" s="234"/>
      <c r="H734" s="236" t="s">
        <v>19</v>
      </c>
      <c r="I734" s="238"/>
      <c r="J734" s="234"/>
      <c r="K734" s="234"/>
      <c r="L734" s="239"/>
      <c r="M734" s="240"/>
      <c r="N734" s="241"/>
      <c r="O734" s="241"/>
      <c r="P734" s="241"/>
      <c r="Q734" s="241"/>
      <c r="R734" s="241"/>
      <c r="S734" s="241"/>
      <c r="T734" s="242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43" t="s">
        <v>147</v>
      </c>
      <c r="AU734" s="243" t="s">
        <v>80</v>
      </c>
      <c r="AV734" s="13" t="s">
        <v>76</v>
      </c>
      <c r="AW734" s="13" t="s">
        <v>33</v>
      </c>
      <c r="AX734" s="13" t="s">
        <v>72</v>
      </c>
      <c r="AY734" s="243" t="s">
        <v>136</v>
      </c>
    </row>
    <row r="735" s="13" customFormat="1">
      <c r="A735" s="13"/>
      <c r="B735" s="233"/>
      <c r="C735" s="234"/>
      <c r="D735" s="235" t="s">
        <v>147</v>
      </c>
      <c r="E735" s="236" t="s">
        <v>19</v>
      </c>
      <c r="F735" s="237" t="s">
        <v>622</v>
      </c>
      <c r="G735" s="234"/>
      <c r="H735" s="236" t="s">
        <v>19</v>
      </c>
      <c r="I735" s="238"/>
      <c r="J735" s="234"/>
      <c r="K735" s="234"/>
      <c r="L735" s="239"/>
      <c r="M735" s="240"/>
      <c r="N735" s="241"/>
      <c r="O735" s="241"/>
      <c r="P735" s="241"/>
      <c r="Q735" s="241"/>
      <c r="R735" s="241"/>
      <c r="S735" s="241"/>
      <c r="T735" s="242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3" t="s">
        <v>147</v>
      </c>
      <c r="AU735" s="243" t="s">
        <v>80</v>
      </c>
      <c r="AV735" s="13" t="s">
        <v>76</v>
      </c>
      <c r="AW735" s="13" t="s">
        <v>33</v>
      </c>
      <c r="AX735" s="13" t="s">
        <v>72</v>
      </c>
      <c r="AY735" s="243" t="s">
        <v>136</v>
      </c>
    </row>
    <row r="736" s="14" customFormat="1">
      <c r="A736" s="14"/>
      <c r="B736" s="244"/>
      <c r="C736" s="245"/>
      <c r="D736" s="235" t="s">
        <v>147</v>
      </c>
      <c r="E736" s="246" t="s">
        <v>19</v>
      </c>
      <c r="F736" s="247" t="s">
        <v>80</v>
      </c>
      <c r="G736" s="245"/>
      <c r="H736" s="248">
        <v>2</v>
      </c>
      <c r="I736" s="249"/>
      <c r="J736" s="245"/>
      <c r="K736" s="245"/>
      <c r="L736" s="250"/>
      <c r="M736" s="251"/>
      <c r="N736" s="252"/>
      <c r="O736" s="252"/>
      <c r="P736" s="252"/>
      <c r="Q736" s="252"/>
      <c r="R736" s="252"/>
      <c r="S736" s="252"/>
      <c r="T736" s="253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54" t="s">
        <v>147</v>
      </c>
      <c r="AU736" s="254" t="s">
        <v>80</v>
      </c>
      <c r="AV736" s="14" t="s">
        <v>80</v>
      </c>
      <c r="AW736" s="14" t="s">
        <v>33</v>
      </c>
      <c r="AX736" s="14" t="s">
        <v>72</v>
      </c>
      <c r="AY736" s="254" t="s">
        <v>136</v>
      </c>
    </row>
    <row r="737" s="14" customFormat="1">
      <c r="A737" s="14"/>
      <c r="B737" s="244"/>
      <c r="C737" s="245"/>
      <c r="D737" s="235" t="s">
        <v>147</v>
      </c>
      <c r="E737" s="246" t="s">
        <v>19</v>
      </c>
      <c r="F737" s="247" t="s">
        <v>80</v>
      </c>
      <c r="G737" s="245"/>
      <c r="H737" s="248">
        <v>2</v>
      </c>
      <c r="I737" s="249"/>
      <c r="J737" s="245"/>
      <c r="K737" s="245"/>
      <c r="L737" s="250"/>
      <c r="M737" s="251"/>
      <c r="N737" s="252"/>
      <c r="O737" s="252"/>
      <c r="P737" s="252"/>
      <c r="Q737" s="252"/>
      <c r="R737" s="252"/>
      <c r="S737" s="252"/>
      <c r="T737" s="253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4" t="s">
        <v>147</v>
      </c>
      <c r="AU737" s="254" t="s">
        <v>80</v>
      </c>
      <c r="AV737" s="14" t="s">
        <v>80</v>
      </c>
      <c r="AW737" s="14" t="s">
        <v>33</v>
      </c>
      <c r="AX737" s="14" t="s">
        <v>72</v>
      </c>
      <c r="AY737" s="254" t="s">
        <v>136</v>
      </c>
    </row>
    <row r="738" s="16" customFormat="1">
      <c r="A738" s="16"/>
      <c r="B738" s="266"/>
      <c r="C738" s="267"/>
      <c r="D738" s="235" t="s">
        <v>147</v>
      </c>
      <c r="E738" s="268" t="s">
        <v>19</v>
      </c>
      <c r="F738" s="269" t="s">
        <v>167</v>
      </c>
      <c r="G738" s="267"/>
      <c r="H738" s="270">
        <v>4</v>
      </c>
      <c r="I738" s="271"/>
      <c r="J738" s="267"/>
      <c r="K738" s="267"/>
      <c r="L738" s="272"/>
      <c r="M738" s="273"/>
      <c r="N738" s="274"/>
      <c r="O738" s="274"/>
      <c r="P738" s="274"/>
      <c r="Q738" s="274"/>
      <c r="R738" s="274"/>
      <c r="S738" s="274"/>
      <c r="T738" s="275"/>
      <c r="U738" s="16"/>
      <c r="V738" s="16"/>
      <c r="W738" s="16"/>
      <c r="X738" s="16"/>
      <c r="Y738" s="16"/>
      <c r="Z738" s="16"/>
      <c r="AA738" s="16"/>
      <c r="AB738" s="16"/>
      <c r="AC738" s="16"/>
      <c r="AD738" s="16"/>
      <c r="AE738" s="16"/>
      <c r="AT738" s="276" t="s">
        <v>147</v>
      </c>
      <c r="AU738" s="276" t="s">
        <v>80</v>
      </c>
      <c r="AV738" s="16" t="s">
        <v>143</v>
      </c>
      <c r="AW738" s="16" t="s">
        <v>33</v>
      </c>
      <c r="AX738" s="16" t="s">
        <v>76</v>
      </c>
      <c r="AY738" s="276" t="s">
        <v>136</v>
      </c>
    </row>
    <row r="739" s="2" customFormat="1" ht="16.5" customHeight="1">
      <c r="A739" s="41"/>
      <c r="B739" s="42"/>
      <c r="C739" s="215" t="s">
        <v>629</v>
      </c>
      <c r="D739" s="215" t="s">
        <v>138</v>
      </c>
      <c r="E739" s="216" t="s">
        <v>630</v>
      </c>
      <c r="F739" s="217" t="s">
        <v>631</v>
      </c>
      <c r="G739" s="218" t="s">
        <v>181</v>
      </c>
      <c r="H739" s="219">
        <v>3.8399999999999999</v>
      </c>
      <c r="I739" s="220"/>
      <c r="J739" s="221">
        <f>ROUND(I739*H739,2)</f>
        <v>0</v>
      </c>
      <c r="K739" s="217" t="s">
        <v>142</v>
      </c>
      <c r="L739" s="47"/>
      <c r="M739" s="222" t="s">
        <v>19</v>
      </c>
      <c r="N739" s="223" t="s">
        <v>43</v>
      </c>
      <c r="O739" s="87"/>
      <c r="P739" s="224">
        <f>O739*H739</f>
        <v>0</v>
      </c>
      <c r="Q739" s="224">
        <v>0</v>
      </c>
      <c r="R739" s="224">
        <f>Q739*H739</f>
        <v>0</v>
      </c>
      <c r="S739" s="224">
        <v>0.0275</v>
      </c>
      <c r="T739" s="225">
        <f>S739*H739</f>
        <v>0.1056</v>
      </c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R739" s="226" t="s">
        <v>259</v>
      </c>
      <c r="AT739" s="226" t="s">
        <v>138</v>
      </c>
      <c r="AU739" s="226" t="s">
        <v>80</v>
      </c>
      <c r="AY739" s="20" t="s">
        <v>136</v>
      </c>
      <c r="BE739" s="227">
        <f>IF(N739="základní",J739,0)</f>
        <v>0</v>
      </c>
      <c r="BF739" s="227">
        <f>IF(N739="snížená",J739,0)</f>
        <v>0</v>
      </c>
      <c r="BG739" s="227">
        <f>IF(N739="zákl. přenesená",J739,0)</f>
        <v>0</v>
      </c>
      <c r="BH739" s="227">
        <f>IF(N739="sníž. přenesená",J739,0)</f>
        <v>0</v>
      </c>
      <c r="BI739" s="227">
        <f>IF(N739="nulová",J739,0)</f>
        <v>0</v>
      </c>
      <c r="BJ739" s="20" t="s">
        <v>76</v>
      </c>
      <c r="BK739" s="227">
        <f>ROUND(I739*H739,2)</f>
        <v>0</v>
      </c>
      <c r="BL739" s="20" t="s">
        <v>259</v>
      </c>
      <c r="BM739" s="226" t="s">
        <v>632</v>
      </c>
    </row>
    <row r="740" s="2" customFormat="1">
      <c r="A740" s="41"/>
      <c r="B740" s="42"/>
      <c r="C740" s="43"/>
      <c r="D740" s="228" t="s">
        <v>145</v>
      </c>
      <c r="E740" s="43"/>
      <c r="F740" s="229" t="s">
        <v>633</v>
      </c>
      <c r="G740" s="43"/>
      <c r="H740" s="43"/>
      <c r="I740" s="230"/>
      <c r="J740" s="43"/>
      <c r="K740" s="43"/>
      <c r="L740" s="47"/>
      <c r="M740" s="231"/>
      <c r="N740" s="232"/>
      <c r="O740" s="87"/>
      <c r="P740" s="87"/>
      <c r="Q740" s="87"/>
      <c r="R740" s="87"/>
      <c r="S740" s="87"/>
      <c r="T740" s="88"/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T740" s="20" t="s">
        <v>145</v>
      </c>
      <c r="AU740" s="20" t="s">
        <v>80</v>
      </c>
    </row>
    <row r="741" s="13" customFormat="1">
      <c r="A741" s="13"/>
      <c r="B741" s="233"/>
      <c r="C741" s="234"/>
      <c r="D741" s="235" t="s">
        <v>147</v>
      </c>
      <c r="E741" s="236" t="s">
        <v>19</v>
      </c>
      <c r="F741" s="237" t="s">
        <v>334</v>
      </c>
      <c r="G741" s="234"/>
      <c r="H741" s="236" t="s">
        <v>19</v>
      </c>
      <c r="I741" s="238"/>
      <c r="J741" s="234"/>
      <c r="K741" s="234"/>
      <c r="L741" s="239"/>
      <c r="M741" s="240"/>
      <c r="N741" s="241"/>
      <c r="O741" s="241"/>
      <c r="P741" s="241"/>
      <c r="Q741" s="241"/>
      <c r="R741" s="241"/>
      <c r="S741" s="241"/>
      <c r="T741" s="24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3" t="s">
        <v>147</v>
      </c>
      <c r="AU741" s="243" t="s">
        <v>80</v>
      </c>
      <c r="AV741" s="13" t="s">
        <v>76</v>
      </c>
      <c r="AW741" s="13" t="s">
        <v>33</v>
      </c>
      <c r="AX741" s="13" t="s">
        <v>72</v>
      </c>
      <c r="AY741" s="243" t="s">
        <v>136</v>
      </c>
    </row>
    <row r="742" s="13" customFormat="1">
      <c r="A742" s="13"/>
      <c r="B742" s="233"/>
      <c r="C742" s="234"/>
      <c r="D742" s="235" t="s">
        <v>147</v>
      </c>
      <c r="E742" s="236" t="s">
        <v>19</v>
      </c>
      <c r="F742" s="237" t="s">
        <v>634</v>
      </c>
      <c r="G742" s="234"/>
      <c r="H742" s="236" t="s">
        <v>19</v>
      </c>
      <c r="I742" s="238"/>
      <c r="J742" s="234"/>
      <c r="K742" s="234"/>
      <c r="L742" s="239"/>
      <c r="M742" s="240"/>
      <c r="N742" s="241"/>
      <c r="O742" s="241"/>
      <c r="P742" s="241"/>
      <c r="Q742" s="241"/>
      <c r="R742" s="241"/>
      <c r="S742" s="241"/>
      <c r="T742" s="24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3" t="s">
        <v>147</v>
      </c>
      <c r="AU742" s="243" t="s">
        <v>80</v>
      </c>
      <c r="AV742" s="13" t="s">
        <v>76</v>
      </c>
      <c r="AW742" s="13" t="s">
        <v>33</v>
      </c>
      <c r="AX742" s="13" t="s">
        <v>72</v>
      </c>
      <c r="AY742" s="243" t="s">
        <v>136</v>
      </c>
    </row>
    <row r="743" s="13" customFormat="1">
      <c r="A743" s="13"/>
      <c r="B743" s="233"/>
      <c r="C743" s="234"/>
      <c r="D743" s="235" t="s">
        <v>147</v>
      </c>
      <c r="E743" s="236" t="s">
        <v>19</v>
      </c>
      <c r="F743" s="237" t="s">
        <v>149</v>
      </c>
      <c r="G743" s="234"/>
      <c r="H743" s="236" t="s">
        <v>19</v>
      </c>
      <c r="I743" s="238"/>
      <c r="J743" s="234"/>
      <c r="K743" s="234"/>
      <c r="L743" s="239"/>
      <c r="M743" s="240"/>
      <c r="N743" s="241"/>
      <c r="O743" s="241"/>
      <c r="P743" s="241"/>
      <c r="Q743" s="241"/>
      <c r="R743" s="241"/>
      <c r="S743" s="241"/>
      <c r="T743" s="24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3" t="s">
        <v>147</v>
      </c>
      <c r="AU743" s="243" t="s">
        <v>80</v>
      </c>
      <c r="AV743" s="13" t="s">
        <v>76</v>
      </c>
      <c r="AW743" s="13" t="s">
        <v>33</v>
      </c>
      <c r="AX743" s="13" t="s">
        <v>72</v>
      </c>
      <c r="AY743" s="243" t="s">
        <v>136</v>
      </c>
    </row>
    <row r="744" s="13" customFormat="1">
      <c r="A744" s="13"/>
      <c r="B744" s="233"/>
      <c r="C744" s="234"/>
      <c r="D744" s="235" t="s">
        <v>147</v>
      </c>
      <c r="E744" s="236" t="s">
        <v>19</v>
      </c>
      <c r="F744" s="237" t="s">
        <v>150</v>
      </c>
      <c r="G744" s="234"/>
      <c r="H744" s="236" t="s">
        <v>19</v>
      </c>
      <c r="I744" s="238"/>
      <c r="J744" s="234"/>
      <c r="K744" s="234"/>
      <c r="L744" s="239"/>
      <c r="M744" s="240"/>
      <c r="N744" s="241"/>
      <c r="O744" s="241"/>
      <c r="P744" s="241"/>
      <c r="Q744" s="241"/>
      <c r="R744" s="241"/>
      <c r="S744" s="241"/>
      <c r="T744" s="242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43" t="s">
        <v>147</v>
      </c>
      <c r="AU744" s="243" t="s">
        <v>80</v>
      </c>
      <c r="AV744" s="13" t="s">
        <v>76</v>
      </c>
      <c r="AW744" s="13" t="s">
        <v>33</v>
      </c>
      <c r="AX744" s="13" t="s">
        <v>72</v>
      </c>
      <c r="AY744" s="243" t="s">
        <v>136</v>
      </c>
    </row>
    <row r="745" s="14" customFormat="1">
      <c r="A745" s="14"/>
      <c r="B745" s="244"/>
      <c r="C745" s="245"/>
      <c r="D745" s="235" t="s">
        <v>147</v>
      </c>
      <c r="E745" s="246" t="s">
        <v>19</v>
      </c>
      <c r="F745" s="247" t="s">
        <v>635</v>
      </c>
      <c r="G745" s="245"/>
      <c r="H745" s="248">
        <v>6.2400000000000002</v>
      </c>
      <c r="I745" s="249"/>
      <c r="J745" s="245"/>
      <c r="K745" s="245"/>
      <c r="L745" s="250"/>
      <c r="M745" s="251"/>
      <c r="N745" s="252"/>
      <c r="O745" s="252"/>
      <c r="P745" s="252"/>
      <c r="Q745" s="252"/>
      <c r="R745" s="252"/>
      <c r="S745" s="252"/>
      <c r="T745" s="253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4" t="s">
        <v>147</v>
      </c>
      <c r="AU745" s="254" t="s">
        <v>80</v>
      </c>
      <c r="AV745" s="14" t="s">
        <v>80</v>
      </c>
      <c r="AW745" s="14" t="s">
        <v>33</v>
      </c>
      <c r="AX745" s="14" t="s">
        <v>72</v>
      </c>
      <c r="AY745" s="254" t="s">
        <v>136</v>
      </c>
    </row>
    <row r="746" s="14" customFormat="1">
      <c r="A746" s="14"/>
      <c r="B746" s="244"/>
      <c r="C746" s="245"/>
      <c r="D746" s="235" t="s">
        <v>147</v>
      </c>
      <c r="E746" s="246" t="s">
        <v>19</v>
      </c>
      <c r="F746" s="247" t="s">
        <v>636</v>
      </c>
      <c r="G746" s="245"/>
      <c r="H746" s="248">
        <v>-2.3999999999999999</v>
      </c>
      <c r="I746" s="249"/>
      <c r="J746" s="245"/>
      <c r="K746" s="245"/>
      <c r="L746" s="250"/>
      <c r="M746" s="251"/>
      <c r="N746" s="252"/>
      <c r="O746" s="252"/>
      <c r="P746" s="252"/>
      <c r="Q746" s="252"/>
      <c r="R746" s="252"/>
      <c r="S746" s="252"/>
      <c r="T746" s="25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4" t="s">
        <v>147</v>
      </c>
      <c r="AU746" s="254" t="s">
        <v>80</v>
      </c>
      <c r="AV746" s="14" t="s">
        <v>80</v>
      </c>
      <c r="AW746" s="14" t="s">
        <v>33</v>
      </c>
      <c r="AX746" s="14" t="s">
        <v>72</v>
      </c>
      <c r="AY746" s="254" t="s">
        <v>136</v>
      </c>
    </row>
    <row r="747" s="16" customFormat="1">
      <c r="A747" s="16"/>
      <c r="B747" s="266"/>
      <c r="C747" s="267"/>
      <c r="D747" s="235" t="s">
        <v>147</v>
      </c>
      <c r="E747" s="268" t="s">
        <v>19</v>
      </c>
      <c r="F747" s="269" t="s">
        <v>167</v>
      </c>
      <c r="G747" s="267"/>
      <c r="H747" s="270">
        <v>3.8399999999999999</v>
      </c>
      <c r="I747" s="271"/>
      <c r="J747" s="267"/>
      <c r="K747" s="267"/>
      <c r="L747" s="272"/>
      <c r="M747" s="273"/>
      <c r="N747" s="274"/>
      <c r="O747" s="274"/>
      <c r="P747" s="274"/>
      <c r="Q747" s="274"/>
      <c r="R747" s="274"/>
      <c r="S747" s="274"/>
      <c r="T747" s="275"/>
      <c r="U747" s="16"/>
      <c r="V747" s="16"/>
      <c r="W747" s="16"/>
      <c r="X747" s="16"/>
      <c r="Y747" s="16"/>
      <c r="Z747" s="16"/>
      <c r="AA747" s="16"/>
      <c r="AB747" s="16"/>
      <c r="AC747" s="16"/>
      <c r="AD747" s="16"/>
      <c r="AE747" s="16"/>
      <c r="AT747" s="276" t="s">
        <v>147</v>
      </c>
      <c r="AU747" s="276" t="s">
        <v>80</v>
      </c>
      <c r="AV747" s="16" t="s">
        <v>143</v>
      </c>
      <c r="AW747" s="16" t="s">
        <v>33</v>
      </c>
      <c r="AX747" s="16" t="s">
        <v>76</v>
      </c>
      <c r="AY747" s="276" t="s">
        <v>136</v>
      </c>
    </row>
    <row r="748" s="2" customFormat="1" ht="16.5" customHeight="1">
      <c r="A748" s="41"/>
      <c r="B748" s="42"/>
      <c r="C748" s="215" t="s">
        <v>637</v>
      </c>
      <c r="D748" s="215" t="s">
        <v>138</v>
      </c>
      <c r="E748" s="216" t="s">
        <v>638</v>
      </c>
      <c r="F748" s="217" t="s">
        <v>639</v>
      </c>
      <c r="G748" s="218" t="s">
        <v>160</v>
      </c>
      <c r="H748" s="219">
        <v>2</v>
      </c>
      <c r="I748" s="220"/>
      <c r="J748" s="221">
        <f>ROUND(I748*H748,2)</f>
        <v>0</v>
      </c>
      <c r="K748" s="217" t="s">
        <v>142</v>
      </c>
      <c r="L748" s="47"/>
      <c r="M748" s="222" t="s">
        <v>19</v>
      </c>
      <c r="N748" s="223" t="s">
        <v>43</v>
      </c>
      <c r="O748" s="87"/>
      <c r="P748" s="224">
        <f>O748*H748</f>
        <v>0</v>
      </c>
      <c r="Q748" s="224">
        <v>0</v>
      </c>
      <c r="R748" s="224">
        <f>Q748*H748</f>
        <v>0</v>
      </c>
      <c r="S748" s="224">
        <v>0.042099999999999999</v>
      </c>
      <c r="T748" s="225">
        <f>S748*H748</f>
        <v>0.084199999999999997</v>
      </c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R748" s="226" t="s">
        <v>259</v>
      </c>
      <c r="AT748" s="226" t="s">
        <v>138</v>
      </c>
      <c r="AU748" s="226" t="s">
        <v>80</v>
      </c>
      <c r="AY748" s="20" t="s">
        <v>136</v>
      </c>
      <c r="BE748" s="227">
        <f>IF(N748="základní",J748,0)</f>
        <v>0</v>
      </c>
      <c r="BF748" s="227">
        <f>IF(N748="snížená",J748,0)</f>
        <v>0</v>
      </c>
      <c r="BG748" s="227">
        <f>IF(N748="zákl. přenesená",J748,0)</f>
        <v>0</v>
      </c>
      <c r="BH748" s="227">
        <f>IF(N748="sníž. přenesená",J748,0)</f>
        <v>0</v>
      </c>
      <c r="BI748" s="227">
        <f>IF(N748="nulová",J748,0)</f>
        <v>0</v>
      </c>
      <c r="BJ748" s="20" t="s">
        <v>76</v>
      </c>
      <c r="BK748" s="227">
        <f>ROUND(I748*H748,2)</f>
        <v>0</v>
      </c>
      <c r="BL748" s="20" t="s">
        <v>259</v>
      </c>
      <c r="BM748" s="226" t="s">
        <v>640</v>
      </c>
    </row>
    <row r="749" s="2" customFormat="1">
      <c r="A749" s="41"/>
      <c r="B749" s="42"/>
      <c r="C749" s="43"/>
      <c r="D749" s="228" t="s">
        <v>145</v>
      </c>
      <c r="E749" s="43"/>
      <c r="F749" s="229" t="s">
        <v>641</v>
      </c>
      <c r="G749" s="43"/>
      <c r="H749" s="43"/>
      <c r="I749" s="230"/>
      <c r="J749" s="43"/>
      <c r="K749" s="43"/>
      <c r="L749" s="47"/>
      <c r="M749" s="231"/>
      <c r="N749" s="232"/>
      <c r="O749" s="87"/>
      <c r="P749" s="87"/>
      <c r="Q749" s="87"/>
      <c r="R749" s="87"/>
      <c r="S749" s="87"/>
      <c r="T749" s="88"/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T749" s="20" t="s">
        <v>145</v>
      </c>
      <c r="AU749" s="20" t="s">
        <v>80</v>
      </c>
    </row>
    <row r="750" s="13" customFormat="1">
      <c r="A750" s="13"/>
      <c r="B750" s="233"/>
      <c r="C750" s="234"/>
      <c r="D750" s="235" t="s">
        <v>147</v>
      </c>
      <c r="E750" s="236" t="s">
        <v>19</v>
      </c>
      <c r="F750" s="237" t="s">
        <v>334</v>
      </c>
      <c r="G750" s="234"/>
      <c r="H750" s="236" t="s">
        <v>19</v>
      </c>
      <c r="I750" s="238"/>
      <c r="J750" s="234"/>
      <c r="K750" s="234"/>
      <c r="L750" s="239"/>
      <c r="M750" s="240"/>
      <c r="N750" s="241"/>
      <c r="O750" s="241"/>
      <c r="P750" s="241"/>
      <c r="Q750" s="241"/>
      <c r="R750" s="241"/>
      <c r="S750" s="241"/>
      <c r="T750" s="242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3" t="s">
        <v>147</v>
      </c>
      <c r="AU750" s="243" t="s">
        <v>80</v>
      </c>
      <c r="AV750" s="13" t="s">
        <v>76</v>
      </c>
      <c r="AW750" s="13" t="s">
        <v>33</v>
      </c>
      <c r="AX750" s="13" t="s">
        <v>72</v>
      </c>
      <c r="AY750" s="243" t="s">
        <v>136</v>
      </c>
    </row>
    <row r="751" s="13" customFormat="1">
      <c r="A751" s="13"/>
      <c r="B751" s="233"/>
      <c r="C751" s="234"/>
      <c r="D751" s="235" t="s">
        <v>147</v>
      </c>
      <c r="E751" s="236" t="s">
        <v>19</v>
      </c>
      <c r="F751" s="237" t="s">
        <v>634</v>
      </c>
      <c r="G751" s="234"/>
      <c r="H751" s="236" t="s">
        <v>19</v>
      </c>
      <c r="I751" s="238"/>
      <c r="J751" s="234"/>
      <c r="K751" s="234"/>
      <c r="L751" s="239"/>
      <c r="M751" s="240"/>
      <c r="N751" s="241"/>
      <c r="O751" s="241"/>
      <c r="P751" s="241"/>
      <c r="Q751" s="241"/>
      <c r="R751" s="241"/>
      <c r="S751" s="241"/>
      <c r="T751" s="242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3" t="s">
        <v>147</v>
      </c>
      <c r="AU751" s="243" t="s">
        <v>80</v>
      </c>
      <c r="AV751" s="13" t="s">
        <v>76</v>
      </c>
      <c r="AW751" s="13" t="s">
        <v>33</v>
      </c>
      <c r="AX751" s="13" t="s">
        <v>72</v>
      </c>
      <c r="AY751" s="243" t="s">
        <v>136</v>
      </c>
    </row>
    <row r="752" s="13" customFormat="1">
      <c r="A752" s="13"/>
      <c r="B752" s="233"/>
      <c r="C752" s="234"/>
      <c r="D752" s="235" t="s">
        <v>147</v>
      </c>
      <c r="E752" s="236" t="s">
        <v>19</v>
      </c>
      <c r="F752" s="237" t="s">
        <v>149</v>
      </c>
      <c r="G752" s="234"/>
      <c r="H752" s="236" t="s">
        <v>19</v>
      </c>
      <c r="I752" s="238"/>
      <c r="J752" s="234"/>
      <c r="K752" s="234"/>
      <c r="L752" s="239"/>
      <c r="M752" s="240"/>
      <c r="N752" s="241"/>
      <c r="O752" s="241"/>
      <c r="P752" s="241"/>
      <c r="Q752" s="241"/>
      <c r="R752" s="241"/>
      <c r="S752" s="241"/>
      <c r="T752" s="24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3" t="s">
        <v>147</v>
      </c>
      <c r="AU752" s="243" t="s">
        <v>80</v>
      </c>
      <c r="AV752" s="13" t="s">
        <v>76</v>
      </c>
      <c r="AW752" s="13" t="s">
        <v>33</v>
      </c>
      <c r="AX752" s="13" t="s">
        <v>72</v>
      </c>
      <c r="AY752" s="243" t="s">
        <v>136</v>
      </c>
    </row>
    <row r="753" s="13" customFormat="1">
      <c r="A753" s="13"/>
      <c r="B753" s="233"/>
      <c r="C753" s="234"/>
      <c r="D753" s="235" t="s">
        <v>147</v>
      </c>
      <c r="E753" s="236" t="s">
        <v>19</v>
      </c>
      <c r="F753" s="237" t="s">
        <v>150</v>
      </c>
      <c r="G753" s="234"/>
      <c r="H753" s="236" t="s">
        <v>19</v>
      </c>
      <c r="I753" s="238"/>
      <c r="J753" s="234"/>
      <c r="K753" s="234"/>
      <c r="L753" s="239"/>
      <c r="M753" s="240"/>
      <c r="N753" s="241"/>
      <c r="O753" s="241"/>
      <c r="P753" s="241"/>
      <c r="Q753" s="241"/>
      <c r="R753" s="241"/>
      <c r="S753" s="241"/>
      <c r="T753" s="24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3" t="s">
        <v>147</v>
      </c>
      <c r="AU753" s="243" t="s">
        <v>80</v>
      </c>
      <c r="AV753" s="13" t="s">
        <v>76</v>
      </c>
      <c r="AW753" s="13" t="s">
        <v>33</v>
      </c>
      <c r="AX753" s="13" t="s">
        <v>72</v>
      </c>
      <c r="AY753" s="243" t="s">
        <v>136</v>
      </c>
    </row>
    <row r="754" s="14" customFormat="1">
      <c r="A754" s="14"/>
      <c r="B754" s="244"/>
      <c r="C754" s="245"/>
      <c r="D754" s="235" t="s">
        <v>147</v>
      </c>
      <c r="E754" s="246" t="s">
        <v>19</v>
      </c>
      <c r="F754" s="247" t="s">
        <v>80</v>
      </c>
      <c r="G754" s="245"/>
      <c r="H754" s="248">
        <v>2</v>
      </c>
      <c r="I754" s="249"/>
      <c r="J754" s="245"/>
      <c r="K754" s="245"/>
      <c r="L754" s="250"/>
      <c r="M754" s="251"/>
      <c r="N754" s="252"/>
      <c r="O754" s="252"/>
      <c r="P754" s="252"/>
      <c r="Q754" s="252"/>
      <c r="R754" s="252"/>
      <c r="S754" s="252"/>
      <c r="T754" s="25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4" t="s">
        <v>147</v>
      </c>
      <c r="AU754" s="254" t="s">
        <v>80</v>
      </c>
      <c r="AV754" s="14" t="s">
        <v>80</v>
      </c>
      <c r="AW754" s="14" t="s">
        <v>33</v>
      </c>
      <c r="AX754" s="14" t="s">
        <v>72</v>
      </c>
      <c r="AY754" s="254" t="s">
        <v>136</v>
      </c>
    </row>
    <row r="755" s="16" customFormat="1">
      <c r="A755" s="16"/>
      <c r="B755" s="266"/>
      <c r="C755" s="267"/>
      <c r="D755" s="235" t="s">
        <v>147</v>
      </c>
      <c r="E755" s="268" t="s">
        <v>19</v>
      </c>
      <c r="F755" s="269" t="s">
        <v>167</v>
      </c>
      <c r="G755" s="267"/>
      <c r="H755" s="270">
        <v>2</v>
      </c>
      <c r="I755" s="271"/>
      <c r="J755" s="267"/>
      <c r="K755" s="267"/>
      <c r="L755" s="272"/>
      <c r="M755" s="273"/>
      <c r="N755" s="274"/>
      <c r="O755" s="274"/>
      <c r="P755" s="274"/>
      <c r="Q755" s="274"/>
      <c r="R755" s="274"/>
      <c r="S755" s="274"/>
      <c r="T755" s="275"/>
      <c r="U755" s="16"/>
      <c r="V755" s="16"/>
      <c r="W755" s="16"/>
      <c r="X755" s="16"/>
      <c r="Y755" s="16"/>
      <c r="Z755" s="16"/>
      <c r="AA755" s="16"/>
      <c r="AB755" s="16"/>
      <c r="AC755" s="16"/>
      <c r="AD755" s="16"/>
      <c r="AE755" s="16"/>
      <c r="AT755" s="276" t="s">
        <v>147</v>
      </c>
      <c r="AU755" s="276" t="s">
        <v>80</v>
      </c>
      <c r="AV755" s="16" t="s">
        <v>143</v>
      </c>
      <c r="AW755" s="16" t="s">
        <v>33</v>
      </c>
      <c r="AX755" s="16" t="s">
        <v>76</v>
      </c>
      <c r="AY755" s="276" t="s">
        <v>136</v>
      </c>
    </row>
    <row r="756" s="2" customFormat="1" ht="37.8" customHeight="1">
      <c r="A756" s="41"/>
      <c r="B756" s="42"/>
      <c r="C756" s="215" t="s">
        <v>642</v>
      </c>
      <c r="D756" s="215" t="s">
        <v>138</v>
      </c>
      <c r="E756" s="216" t="s">
        <v>643</v>
      </c>
      <c r="F756" s="217" t="s">
        <v>644</v>
      </c>
      <c r="G756" s="218" t="s">
        <v>280</v>
      </c>
      <c r="H756" s="219">
        <v>2.4209999999999998</v>
      </c>
      <c r="I756" s="220"/>
      <c r="J756" s="221">
        <f>ROUND(I756*H756,2)</f>
        <v>0</v>
      </c>
      <c r="K756" s="217" t="s">
        <v>142</v>
      </c>
      <c r="L756" s="47"/>
      <c r="M756" s="222" t="s">
        <v>19</v>
      </c>
      <c r="N756" s="223" t="s">
        <v>43</v>
      </c>
      <c r="O756" s="87"/>
      <c r="P756" s="224">
        <f>O756*H756</f>
        <v>0</v>
      </c>
      <c r="Q756" s="224">
        <v>0</v>
      </c>
      <c r="R756" s="224">
        <f>Q756*H756</f>
        <v>0</v>
      </c>
      <c r="S756" s="224">
        <v>0</v>
      </c>
      <c r="T756" s="225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26" t="s">
        <v>259</v>
      </c>
      <c r="AT756" s="226" t="s">
        <v>138</v>
      </c>
      <c r="AU756" s="226" t="s">
        <v>80</v>
      </c>
      <c r="AY756" s="20" t="s">
        <v>136</v>
      </c>
      <c r="BE756" s="227">
        <f>IF(N756="základní",J756,0)</f>
        <v>0</v>
      </c>
      <c r="BF756" s="227">
        <f>IF(N756="snížená",J756,0)</f>
        <v>0</v>
      </c>
      <c r="BG756" s="227">
        <f>IF(N756="zákl. přenesená",J756,0)</f>
        <v>0</v>
      </c>
      <c r="BH756" s="227">
        <f>IF(N756="sníž. přenesená",J756,0)</f>
        <v>0</v>
      </c>
      <c r="BI756" s="227">
        <f>IF(N756="nulová",J756,0)</f>
        <v>0</v>
      </c>
      <c r="BJ756" s="20" t="s">
        <v>76</v>
      </c>
      <c r="BK756" s="227">
        <f>ROUND(I756*H756,2)</f>
        <v>0</v>
      </c>
      <c r="BL756" s="20" t="s">
        <v>259</v>
      </c>
      <c r="BM756" s="226" t="s">
        <v>645</v>
      </c>
    </row>
    <row r="757" s="2" customFormat="1">
      <c r="A757" s="41"/>
      <c r="B757" s="42"/>
      <c r="C757" s="43"/>
      <c r="D757" s="228" t="s">
        <v>145</v>
      </c>
      <c r="E757" s="43"/>
      <c r="F757" s="229" t="s">
        <v>646</v>
      </c>
      <c r="G757" s="43"/>
      <c r="H757" s="43"/>
      <c r="I757" s="230"/>
      <c r="J757" s="43"/>
      <c r="K757" s="43"/>
      <c r="L757" s="47"/>
      <c r="M757" s="231"/>
      <c r="N757" s="232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145</v>
      </c>
      <c r="AU757" s="20" t="s">
        <v>80</v>
      </c>
    </row>
    <row r="758" s="12" customFormat="1" ht="22.8" customHeight="1">
      <c r="A758" s="12"/>
      <c r="B758" s="199"/>
      <c r="C758" s="200"/>
      <c r="D758" s="201" t="s">
        <v>71</v>
      </c>
      <c r="E758" s="213" t="s">
        <v>647</v>
      </c>
      <c r="F758" s="213" t="s">
        <v>648</v>
      </c>
      <c r="G758" s="200"/>
      <c r="H758" s="200"/>
      <c r="I758" s="203"/>
      <c r="J758" s="214">
        <f>BK758</f>
        <v>0</v>
      </c>
      <c r="K758" s="200"/>
      <c r="L758" s="205"/>
      <c r="M758" s="206"/>
      <c r="N758" s="207"/>
      <c r="O758" s="207"/>
      <c r="P758" s="208">
        <f>SUM(P759:P792)</f>
        <v>0</v>
      </c>
      <c r="Q758" s="207"/>
      <c r="R758" s="208">
        <f>SUM(R759:R792)</f>
        <v>0.27999999999999997</v>
      </c>
      <c r="S758" s="207"/>
      <c r="T758" s="209">
        <f>SUM(T759:T792)</f>
        <v>0</v>
      </c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R758" s="210" t="s">
        <v>80</v>
      </c>
      <c r="AT758" s="211" t="s">
        <v>71</v>
      </c>
      <c r="AU758" s="211" t="s">
        <v>76</v>
      </c>
      <c r="AY758" s="210" t="s">
        <v>136</v>
      </c>
      <c r="BK758" s="212">
        <f>SUM(BK759:BK792)</f>
        <v>0</v>
      </c>
    </row>
    <row r="759" s="2" customFormat="1" ht="24.15" customHeight="1">
      <c r="A759" s="41"/>
      <c r="B759" s="42"/>
      <c r="C759" s="215" t="s">
        <v>649</v>
      </c>
      <c r="D759" s="215" t="s">
        <v>138</v>
      </c>
      <c r="E759" s="216" t="s">
        <v>650</v>
      </c>
      <c r="F759" s="217" t="s">
        <v>651</v>
      </c>
      <c r="G759" s="218" t="s">
        <v>160</v>
      </c>
      <c r="H759" s="219">
        <v>12</v>
      </c>
      <c r="I759" s="220"/>
      <c r="J759" s="221">
        <f>ROUND(I759*H759,2)</f>
        <v>0</v>
      </c>
      <c r="K759" s="217" t="s">
        <v>142</v>
      </c>
      <c r="L759" s="47"/>
      <c r="M759" s="222" t="s">
        <v>19</v>
      </c>
      <c r="N759" s="223" t="s">
        <v>43</v>
      </c>
      <c r="O759" s="87"/>
      <c r="P759" s="224">
        <f>O759*H759</f>
        <v>0</v>
      </c>
      <c r="Q759" s="224">
        <v>0</v>
      </c>
      <c r="R759" s="224">
        <f>Q759*H759</f>
        <v>0</v>
      </c>
      <c r="S759" s="224">
        <v>0</v>
      </c>
      <c r="T759" s="225">
        <f>S759*H759</f>
        <v>0</v>
      </c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R759" s="226" t="s">
        <v>259</v>
      </c>
      <c r="AT759" s="226" t="s">
        <v>138</v>
      </c>
      <c r="AU759" s="226" t="s">
        <v>80</v>
      </c>
      <c r="AY759" s="20" t="s">
        <v>136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20" t="s">
        <v>76</v>
      </c>
      <c r="BK759" s="227">
        <f>ROUND(I759*H759,2)</f>
        <v>0</v>
      </c>
      <c r="BL759" s="20" t="s">
        <v>259</v>
      </c>
      <c r="BM759" s="226" t="s">
        <v>652</v>
      </c>
    </row>
    <row r="760" s="2" customFormat="1">
      <c r="A760" s="41"/>
      <c r="B760" s="42"/>
      <c r="C760" s="43"/>
      <c r="D760" s="228" t="s">
        <v>145</v>
      </c>
      <c r="E760" s="43"/>
      <c r="F760" s="229" t="s">
        <v>653</v>
      </c>
      <c r="G760" s="43"/>
      <c r="H760" s="43"/>
      <c r="I760" s="230"/>
      <c r="J760" s="43"/>
      <c r="K760" s="43"/>
      <c r="L760" s="47"/>
      <c r="M760" s="231"/>
      <c r="N760" s="232"/>
      <c r="O760" s="87"/>
      <c r="P760" s="87"/>
      <c r="Q760" s="87"/>
      <c r="R760" s="87"/>
      <c r="S760" s="87"/>
      <c r="T760" s="88"/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T760" s="20" t="s">
        <v>145</v>
      </c>
      <c r="AU760" s="20" t="s">
        <v>80</v>
      </c>
    </row>
    <row r="761" s="13" customFormat="1">
      <c r="A761" s="13"/>
      <c r="B761" s="233"/>
      <c r="C761" s="234"/>
      <c r="D761" s="235" t="s">
        <v>147</v>
      </c>
      <c r="E761" s="236" t="s">
        <v>19</v>
      </c>
      <c r="F761" s="237" t="s">
        <v>307</v>
      </c>
      <c r="G761" s="234"/>
      <c r="H761" s="236" t="s">
        <v>19</v>
      </c>
      <c r="I761" s="238"/>
      <c r="J761" s="234"/>
      <c r="K761" s="234"/>
      <c r="L761" s="239"/>
      <c r="M761" s="240"/>
      <c r="N761" s="241"/>
      <c r="O761" s="241"/>
      <c r="P761" s="241"/>
      <c r="Q761" s="241"/>
      <c r="R761" s="241"/>
      <c r="S761" s="241"/>
      <c r="T761" s="242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3" t="s">
        <v>147</v>
      </c>
      <c r="AU761" s="243" t="s">
        <v>80</v>
      </c>
      <c r="AV761" s="13" t="s">
        <v>76</v>
      </c>
      <c r="AW761" s="13" t="s">
        <v>33</v>
      </c>
      <c r="AX761" s="13" t="s">
        <v>72</v>
      </c>
      <c r="AY761" s="243" t="s">
        <v>136</v>
      </c>
    </row>
    <row r="762" s="13" customFormat="1">
      <c r="A762" s="13"/>
      <c r="B762" s="233"/>
      <c r="C762" s="234"/>
      <c r="D762" s="235" t="s">
        <v>147</v>
      </c>
      <c r="E762" s="236" t="s">
        <v>19</v>
      </c>
      <c r="F762" s="237" t="s">
        <v>654</v>
      </c>
      <c r="G762" s="234"/>
      <c r="H762" s="236" t="s">
        <v>19</v>
      </c>
      <c r="I762" s="238"/>
      <c r="J762" s="234"/>
      <c r="K762" s="234"/>
      <c r="L762" s="239"/>
      <c r="M762" s="240"/>
      <c r="N762" s="241"/>
      <c r="O762" s="241"/>
      <c r="P762" s="241"/>
      <c r="Q762" s="241"/>
      <c r="R762" s="241"/>
      <c r="S762" s="241"/>
      <c r="T762" s="242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3" t="s">
        <v>147</v>
      </c>
      <c r="AU762" s="243" t="s">
        <v>80</v>
      </c>
      <c r="AV762" s="13" t="s">
        <v>76</v>
      </c>
      <c r="AW762" s="13" t="s">
        <v>33</v>
      </c>
      <c r="AX762" s="13" t="s">
        <v>72</v>
      </c>
      <c r="AY762" s="243" t="s">
        <v>136</v>
      </c>
    </row>
    <row r="763" s="13" customFormat="1">
      <c r="A763" s="13"/>
      <c r="B763" s="233"/>
      <c r="C763" s="234"/>
      <c r="D763" s="235" t="s">
        <v>147</v>
      </c>
      <c r="E763" s="236" t="s">
        <v>19</v>
      </c>
      <c r="F763" s="237" t="s">
        <v>655</v>
      </c>
      <c r="G763" s="234"/>
      <c r="H763" s="236" t="s">
        <v>19</v>
      </c>
      <c r="I763" s="238"/>
      <c r="J763" s="234"/>
      <c r="K763" s="234"/>
      <c r="L763" s="239"/>
      <c r="M763" s="240"/>
      <c r="N763" s="241"/>
      <c r="O763" s="241"/>
      <c r="P763" s="241"/>
      <c r="Q763" s="241"/>
      <c r="R763" s="241"/>
      <c r="S763" s="241"/>
      <c r="T763" s="24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43" t="s">
        <v>147</v>
      </c>
      <c r="AU763" s="243" t="s">
        <v>80</v>
      </c>
      <c r="AV763" s="13" t="s">
        <v>76</v>
      </c>
      <c r="AW763" s="13" t="s">
        <v>33</v>
      </c>
      <c r="AX763" s="13" t="s">
        <v>72</v>
      </c>
      <c r="AY763" s="243" t="s">
        <v>136</v>
      </c>
    </row>
    <row r="764" s="14" customFormat="1">
      <c r="A764" s="14"/>
      <c r="B764" s="244"/>
      <c r="C764" s="245"/>
      <c r="D764" s="235" t="s">
        <v>147</v>
      </c>
      <c r="E764" s="246" t="s">
        <v>19</v>
      </c>
      <c r="F764" s="247" t="s">
        <v>143</v>
      </c>
      <c r="G764" s="245"/>
      <c r="H764" s="248">
        <v>4</v>
      </c>
      <c r="I764" s="249"/>
      <c r="J764" s="245"/>
      <c r="K764" s="245"/>
      <c r="L764" s="250"/>
      <c r="M764" s="251"/>
      <c r="N764" s="252"/>
      <c r="O764" s="252"/>
      <c r="P764" s="252"/>
      <c r="Q764" s="252"/>
      <c r="R764" s="252"/>
      <c r="S764" s="252"/>
      <c r="T764" s="253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4" t="s">
        <v>147</v>
      </c>
      <c r="AU764" s="254" t="s">
        <v>80</v>
      </c>
      <c r="AV764" s="14" t="s">
        <v>80</v>
      </c>
      <c r="AW764" s="14" t="s">
        <v>33</v>
      </c>
      <c r="AX764" s="14" t="s">
        <v>72</v>
      </c>
      <c r="AY764" s="254" t="s">
        <v>136</v>
      </c>
    </row>
    <row r="765" s="13" customFormat="1">
      <c r="A765" s="13"/>
      <c r="B765" s="233"/>
      <c r="C765" s="234"/>
      <c r="D765" s="235" t="s">
        <v>147</v>
      </c>
      <c r="E765" s="236" t="s">
        <v>19</v>
      </c>
      <c r="F765" s="237" t="s">
        <v>656</v>
      </c>
      <c r="G765" s="234"/>
      <c r="H765" s="236" t="s">
        <v>19</v>
      </c>
      <c r="I765" s="238"/>
      <c r="J765" s="234"/>
      <c r="K765" s="234"/>
      <c r="L765" s="239"/>
      <c r="M765" s="240"/>
      <c r="N765" s="241"/>
      <c r="O765" s="241"/>
      <c r="P765" s="241"/>
      <c r="Q765" s="241"/>
      <c r="R765" s="241"/>
      <c r="S765" s="241"/>
      <c r="T765" s="242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3" t="s">
        <v>147</v>
      </c>
      <c r="AU765" s="243" t="s">
        <v>80</v>
      </c>
      <c r="AV765" s="13" t="s">
        <v>76</v>
      </c>
      <c r="AW765" s="13" t="s">
        <v>33</v>
      </c>
      <c r="AX765" s="13" t="s">
        <v>72</v>
      </c>
      <c r="AY765" s="243" t="s">
        <v>136</v>
      </c>
    </row>
    <row r="766" s="14" customFormat="1">
      <c r="A766" s="14"/>
      <c r="B766" s="244"/>
      <c r="C766" s="245"/>
      <c r="D766" s="235" t="s">
        <v>147</v>
      </c>
      <c r="E766" s="246" t="s">
        <v>19</v>
      </c>
      <c r="F766" s="247" t="s">
        <v>80</v>
      </c>
      <c r="G766" s="245"/>
      <c r="H766" s="248">
        <v>2</v>
      </c>
      <c r="I766" s="249"/>
      <c r="J766" s="245"/>
      <c r="K766" s="245"/>
      <c r="L766" s="250"/>
      <c r="M766" s="251"/>
      <c r="N766" s="252"/>
      <c r="O766" s="252"/>
      <c r="P766" s="252"/>
      <c r="Q766" s="252"/>
      <c r="R766" s="252"/>
      <c r="S766" s="252"/>
      <c r="T766" s="25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4" t="s">
        <v>147</v>
      </c>
      <c r="AU766" s="254" t="s">
        <v>80</v>
      </c>
      <c r="AV766" s="14" t="s">
        <v>80</v>
      </c>
      <c r="AW766" s="14" t="s">
        <v>33</v>
      </c>
      <c r="AX766" s="14" t="s">
        <v>72</v>
      </c>
      <c r="AY766" s="254" t="s">
        <v>136</v>
      </c>
    </row>
    <row r="767" s="13" customFormat="1">
      <c r="A767" s="13"/>
      <c r="B767" s="233"/>
      <c r="C767" s="234"/>
      <c r="D767" s="235" t="s">
        <v>147</v>
      </c>
      <c r="E767" s="236" t="s">
        <v>19</v>
      </c>
      <c r="F767" s="237" t="s">
        <v>657</v>
      </c>
      <c r="G767" s="234"/>
      <c r="H767" s="236" t="s">
        <v>19</v>
      </c>
      <c r="I767" s="238"/>
      <c r="J767" s="234"/>
      <c r="K767" s="234"/>
      <c r="L767" s="239"/>
      <c r="M767" s="240"/>
      <c r="N767" s="241"/>
      <c r="O767" s="241"/>
      <c r="P767" s="241"/>
      <c r="Q767" s="241"/>
      <c r="R767" s="241"/>
      <c r="S767" s="241"/>
      <c r="T767" s="242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43" t="s">
        <v>147</v>
      </c>
      <c r="AU767" s="243" t="s">
        <v>80</v>
      </c>
      <c r="AV767" s="13" t="s">
        <v>76</v>
      </c>
      <c r="AW767" s="13" t="s">
        <v>33</v>
      </c>
      <c r="AX767" s="13" t="s">
        <v>72</v>
      </c>
      <c r="AY767" s="243" t="s">
        <v>136</v>
      </c>
    </row>
    <row r="768" s="14" customFormat="1">
      <c r="A768" s="14"/>
      <c r="B768" s="244"/>
      <c r="C768" s="245"/>
      <c r="D768" s="235" t="s">
        <v>147</v>
      </c>
      <c r="E768" s="246" t="s">
        <v>19</v>
      </c>
      <c r="F768" s="247" t="s">
        <v>143</v>
      </c>
      <c r="G768" s="245"/>
      <c r="H768" s="248">
        <v>4</v>
      </c>
      <c r="I768" s="249"/>
      <c r="J768" s="245"/>
      <c r="K768" s="245"/>
      <c r="L768" s="250"/>
      <c r="M768" s="251"/>
      <c r="N768" s="252"/>
      <c r="O768" s="252"/>
      <c r="P768" s="252"/>
      <c r="Q768" s="252"/>
      <c r="R768" s="252"/>
      <c r="S768" s="252"/>
      <c r="T768" s="25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4" t="s">
        <v>147</v>
      </c>
      <c r="AU768" s="254" t="s">
        <v>80</v>
      </c>
      <c r="AV768" s="14" t="s">
        <v>80</v>
      </c>
      <c r="AW768" s="14" t="s">
        <v>33</v>
      </c>
      <c r="AX768" s="14" t="s">
        <v>72</v>
      </c>
      <c r="AY768" s="254" t="s">
        <v>136</v>
      </c>
    </row>
    <row r="769" s="13" customFormat="1">
      <c r="A769" s="13"/>
      <c r="B769" s="233"/>
      <c r="C769" s="234"/>
      <c r="D769" s="235" t="s">
        <v>147</v>
      </c>
      <c r="E769" s="236" t="s">
        <v>19</v>
      </c>
      <c r="F769" s="237" t="s">
        <v>658</v>
      </c>
      <c r="G769" s="234"/>
      <c r="H769" s="236" t="s">
        <v>19</v>
      </c>
      <c r="I769" s="238"/>
      <c r="J769" s="234"/>
      <c r="K769" s="234"/>
      <c r="L769" s="239"/>
      <c r="M769" s="240"/>
      <c r="N769" s="241"/>
      <c r="O769" s="241"/>
      <c r="P769" s="241"/>
      <c r="Q769" s="241"/>
      <c r="R769" s="241"/>
      <c r="S769" s="241"/>
      <c r="T769" s="24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3" t="s">
        <v>147</v>
      </c>
      <c r="AU769" s="243" t="s">
        <v>80</v>
      </c>
      <c r="AV769" s="13" t="s">
        <v>76</v>
      </c>
      <c r="AW769" s="13" t="s">
        <v>33</v>
      </c>
      <c r="AX769" s="13" t="s">
        <v>72</v>
      </c>
      <c r="AY769" s="243" t="s">
        <v>136</v>
      </c>
    </row>
    <row r="770" s="14" customFormat="1">
      <c r="A770" s="14"/>
      <c r="B770" s="244"/>
      <c r="C770" s="245"/>
      <c r="D770" s="235" t="s">
        <v>147</v>
      </c>
      <c r="E770" s="246" t="s">
        <v>19</v>
      </c>
      <c r="F770" s="247" t="s">
        <v>80</v>
      </c>
      <c r="G770" s="245"/>
      <c r="H770" s="248">
        <v>2</v>
      </c>
      <c r="I770" s="249"/>
      <c r="J770" s="245"/>
      <c r="K770" s="245"/>
      <c r="L770" s="250"/>
      <c r="M770" s="251"/>
      <c r="N770" s="252"/>
      <c r="O770" s="252"/>
      <c r="P770" s="252"/>
      <c r="Q770" s="252"/>
      <c r="R770" s="252"/>
      <c r="S770" s="252"/>
      <c r="T770" s="25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4" t="s">
        <v>147</v>
      </c>
      <c r="AU770" s="254" t="s">
        <v>80</v>
      </c>
      <c r="AV770" s="14" t="s">
        <v>80</v>
      </c>
      <c r="AW770" s="14" t="s">
        <v>33</v>
      </c>
      <c r="AX770" s="14" t="s">
        <v>72</v>
      </c>
      <c r="AY770" s="254" t="s">
        <v>136</v>
      </c>
    </row>
    <row r="771" s="16" customFormat="1">
      <c r="A771" s="16"/>
      <c r="B771" s="266"/>
      <c r="C771" s="267"/>
      <c r="D771" s="235" t="s">
        <v>147</v>
      </c>
      <c r="E771" s="268" t="s">
        <v>19</v>
      </c>
      <c r="F771" s="269" t="s">
        <v>167</v>
      </c>
      <c r="G771" s="267"/>
      <c r="H771" s="270">
        <v>12</v>
      </c>
      <c r="I771" s="271"/>
      <c r="J771" s="267"/>
      <c r="K771" s="267"/>
      <c r="L771" s="272"/>
      <c r="M771" s="273"/>
      <c r="N771" s="274"/>
      <c r="O771" s="274"/>
      <c r="P771" s="274"/>
      <c r="Q771" s="274"/>
      <c r="R771" s="274"/>
      <c r="S771" s="274"/>
      <c r="T771" s="275"/>
      <c r="U771" s="16"/>
      <c r="V771" s="16"/>
      <c r="W771" s="16"/>
      <c r="X771" s="16"/>
      <c r="Y771" s="16"/>
      <c r="Z771" s="16"/>
      <c r="AA771" s="16"/>
      <c r="AB771" s="16"/>
      <c r="AC771" s="16"/>
      <c r="AD771" s="16"/>
      <c r="AE771" s="16"/>
      <c r="AT771" s="276" t="s">
        <v>147</v>
      </c>
      <c r="AU771" s="276" t="s">
        <v>80</v>
      </c>
      <c r="AV771" s="16" t="s">
        <v>143</v>
      </c>
      <c r="AW771" s="16" t="s">
        <v>33</v>
      </c>
      <c r="AX771" s="16" t="s">
        <v>76</v>
      </c>
      <c r="AY771" s="276" t="s">
        <v>136</v>
      </c>
    </row>
    <row r="772" s="2" customFormat="1" ht="24.15" customHeight="1">
      <c r="A772" s="41"/>
      <c r="B772" s="42"/>
      <c r="C772" s="277" t="s">
        <v>659</v>
      </c>
      <c r="D772" s="277" t="s">
        <v>312</v>
      </c>
      <c r="E772" s="278" t="s">
        <v>660</v>
      </c>
      <c r="F772" s="279" t="s">
        <v>661</v>
      </c>
      <c r="G772" s="280" t="s">
        <v>160</v>
      </c>
      <c r="H772" s="281">
        <v>4</v>
      </c>
      <c r="I772" s="282"/>
      <c r="J772" s="283">
        <f>ROUND(I772*H772,2)</f>
        <v>0</v>
      </c>
      <c r="K772" s="279" t="s">
        <v>19</v>
      </c>
      <c r="L772" s="284"/>
      <c r="M772" s="285" t="s">
        <v>19</v>
      </c>
      <c r="N772" s="286" t="s">
        <v>43</v>
      </c>
      <c r="O772" s="87"/>
      <c r="P772" s="224">
        <f>O772*H772</f>
        <v>0</v>
      </c>
      <c r="Q772" s="224">
        <v>0.02</v>
      </c>
      <c r="R772" s="224">
        <f>Q772*H772</f>
        <v>0.080000000000000002</v>
      </c>
      <c r="S772" s="224">
        <v>0</v>
      </c>
      <c r="T772" s="225">
        <f>S772*H772</f>
        <v>0</v>
      </c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R772" s="226" t="s">
        <v>364</v>
      </c>
      <c r="AT772" s="226" t="s">
        <v>312</v>
      </c>
      <c r="AU772" s="226" t="s">
        <v>80</v>
      </c>
      <c r="AY772" s="20" t="s">
        <v>136</v>
      </c>
      <c r="BE772" s="227">
        <f>IF(N772="základní",J772,0)</f>
        <v>0</v>
      </c>
      <c r="BF772" s="227">
        <f>IF(N772="snížená",J772,0)</f>
        <v>0</v>
      </c>
      <c r="BG772" s="227">
        <f>IF(N772="zákl. přenesená",J772,0)</f>
        <v>0</v>
      </c>
      <c r="BH772" s="227">
        <f>IF(N772="sníž. přenesená",J772,0)</f>
        <v>0</v>
      </c>
      <c r="BI772" s="227">
        <f>IF(N772="nulová",J772,0)</f>
        <v>0</v>
      </c>
      <c r="BJ772" s="20" t="s">
        <v>76</v>
      </c>
      <c r="BK772" s="227">
        <f>ROUND(I772*H772,2)</f>
        <v>0</v>
      </c>
      <c r="BL772" s="20" t="s">
        <v>259</v>
      </c>
      <c r="BM772" s="226" t="s">
        <v>662</v>
      </c>
    </row>
    <row r="773" s="2" customFormat="1" ht="24.15" customHeight="1">
      <c r="A773" s="41"/>
      <c r="B773" s="42"/>
      <c r="C773" s="277" t="s">
        <v>663</v>
      </c>
      <c r="D773" s="277" t="s">
        <v>312</v>
      </c>
      <c r="E773" s="278" t="s">
        <v>664</v>
      </c>
      <c r="F773" s="279" t="s">
        <v>665</v>
      </c>
      <c r="G773" s="280" t="s">
        <v>160</v>
      </c>
      <c r="H773" s="281">
        <v>2</v>
      </c>
      <c r="I773" s="282"/>
      <c r="J773" s="283">
        <f>ROUND(I773*H773,2)</f>
        <v>0</v>
      </c>
      <c r="K773" s="279" t="s">
        <v>19</v>
      </c>
      <c r="L773" s="284"/>
      <c r="M773" s="285" t="s">
        <v>19</v>
      </c>
      <c r="N773" s="286" t="s">
        <v>43</v>
      </c>
      <c r="O773" s="87"/>
      <c r="P773" s="224">
        <f>O773*H773</f>
        <v>0</v>
      </c>
      <c r="Q773" s="224">
        <v>0.02</v>
      </c>
      <c r="R773" s="224">
        <f>Q773*H773</f>
        <v>0.040000000000000001</v>
      </c>
      <c r="S773" s="224">
        <v>0</v>
      </c>
      <c r="T773" s="225">
        <f>S773*H773</f>
        <v>0</v>
      </c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R773" s="226" t="s">
        <v>364</v>
      </c>
      <c r="AT773" s="226" t="s">
        <v>312</v>
      </c>
      <c r="AU773" s="226" t="s">
        <v>80</v>
      </c>
      <c r="AY773" s="20" t="s">
        <v>136</v>
      </c>
      <c r="BE773" s="227">
        <f>IF(N773="základní",J773,0)</f>
        <v>0</v>
      </c>
      <c r="BF773" s="227">
        <f>IF(N773="snížená",J773,0)</f>
        <v>0</v>
      </c>
      <c r="BG773" s="227">
        <f>IF(N773="zákl. přenesená",J773,0)</f>
        <v>0</v>
      </c>
      <c r="BH773" s="227">
        <f>IF(N773="sníž. přenesená",J773,0)</f>
        <v>0</v>
      </c>
      <c r="BI773" s="227">
        <f>IF(N773="nulová",J773,0)</f>
        <v>0</v>
      </c>
      <c r="BJ773" s="20" t="s">
        <v>76</v>
      </c>
      <c r="BK773" s="227">
        <f>ROUND(I773*H773,2)</f>
        <v>0</v>
      </c>
      <c r="BL773" s="20" t="s">
        <v>259</v>
      </c>
      <c r="BM773" s="226" t="s">
        <v>666</v>
      </c>
    </row>
    <row r="774" s="2" customFormat="1" ht="24.15" customHeight="1">
      <c r="A774" s="41"/>
      <c r="B774" s="42"/>
      <c r="C774" s="277" t="s">
        <v>667</v>
      </c>
      <c r="D774" s="277" t="s">
        <v>312</v>
      </c>
      <c r="E774" s="278" t="s">
        <v>668</v>
      </c>
      <c r="F774" s="279" t="s">
        <v>669</v>
      </c>
      <c r="G774" s="280" t="s">
        <v>160</v>
      </c>
      <c r="H774" s="281">
        <v>6</v>
      </c>
      <c r="I774" s="282"/>
      <c r="J774" s="283">
        <f>ROUND(I774*H774,2)</f>
        <v>0</v>
      </c>
      <c r="K774" s="279" t="s">
        <v>19</v>
      </c>
      <c r="L774" s="284"/>
      <c r="M774" s="285" t="s">
        <v>19</v>
      </c>
      <c r="N774" s="286" t="s">
        <v>43</v>
      </c>
      <c r="O774" s="87"/>
      <c r="P774" s="224">
        <f>O774*H774</f>
        <v>0</v>
      </c>
      <c r="Q774" s="224">
        <v>0.02</v>
      </c>
      <c r="R774" s="224">
        <f>Q774*H774</f>
        <v>0.12</v>
      </c>
      <c r="S774" s="224">
        <v>0</v>
      </c>
      <c r="T774" s="225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26" t="s">
        <v>364</v>
      </c>
      <c r="AT774" s="226" t="s">
        <v>312</v>
      </c>
      <c r="AU774" s="226" t="s">
        <v>80</v>
      </c>
      <c r="AY774" s="20" t="s">
        <v>136</v>
      </c>
      <c r="BE774" s="227">
        <f>IF(N774="základní",J774,0)</f>
        <v>0</v>
      </c>
      <c r="BF774" s="227">
        <f>IF(N774="snížená",J774,0)</f>
        <v>0</v>
      </c>
      <c r="BG774" s="227">
        <f>IF(N774="zákl. přenesená",J774,0)</f>
        <v>0</v>
      </c>
      <c r="BH774" s="227">
        <f>IF(N774="sníž. přenesená",J774,0)</f>
        <v>0</v>
      </c>
      <c r="BI774" s="227">
        <f>IF(N774="nulová",J774,0)</f>
        <v>0</v>
      </c>
      <c r="BJ774" s="20" t="s">
        <v>76</v>
      </c>
      <c r="BK774" s="227">
        <f>ROUND(I774*H774,2)</f>
        <v>0</v>
      </c>
      <c r="BL774" s="20" t="s">
        <v>259</v>
      </c>
      <c r="BM774" s="226" t="s">
        <v>670</v>
      </c>
    </row>
    <row r="775" s="2" customFormat="1" ht="24.15" customHeight="1">
      <c r="A775" s="41"/>
      <c r="B775" s="42"/>
      <c r="C775" s="277" t="s">
        <v>671</v>
      </c>
      <c r="D775" s="277" t="s">
        <v>312</v>
      </c>
      <c r="E775" s="278" t="s">
        <v>672</v>
      </c>
      <c r="F775" s="279" t="s">
        <v>673</v>
      </c>
      <c r="G775" s="280" t="s">
        <v>160</v>
      </c>
      <c r="H775" s="281">
        <v>2</v>
      </c>
      <c r="I775" s="282"/>
      <c r="J775" s="283">
        <f>ROUND(I775*H775,2)</f>
        <v>0</v>
      </c>
      <c r="K775" s="279" t="s">
        <v>19</v>
      </c>
      <c r="L775" s="284"/>
      <c r="M775" s="285" t="s">
        <v>19</v>
      </c>
      <c r="N775" s="286" t="s">
        <v>43</v>
      </c>
      <c r="O775" s="87"/>
      <c r="P775" s="224">
        <f>O775*H775</f>
        <v>0</v>
      </c>
      <c r="Q775" s="224">
        <v>0.02</v>
      </c>
      <c r="R775" s="224">
        <f>Q775*H775</f>
        <v>0.040000000000000001</v>
      </c>
      <c r="S775" s="224">
        <v>0</v>
      </c>
      <c r="T775" s="225">
        <f>S775*H775</f>
        <v>0</v>
      </c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R775" s="226" t="s">
        <v>364</v>
      </c>
      <c r="AT775" s="226" t="s">
        <v>312</v>
      </c>
      <c r="AU775" s="226" t="s">
        <v>80</v>
      </c>
      <c r="AY775" s="20" t="s">
        <v>136</v>
      </c>
      <c r="BE775" s="227">
        <f>IF(N775="základní",J775,0)</f>
        <v>0</v>
      </c>
      <c r="BF775" s="227">
        <f>IF(N775="snížená",J775,0)</f>
        <v>0</v>
      </c>
      <c r="BG775" s="227">
        <f>IF(N775="zákl. přenesená",J775,0)</f>
        <v>0</v>
      </c>
      <c r="BH775" s="227">
        <f>IF(N775="sníž. přenesená",J775,0)</f>
        <v>0</v>
      </c>
      <c r="BI775" s="227">
        <f>IF(N775="nulová",J775,0)</f>
        <v>0</v>
      </c>
      <c r="BJ775" s="20" t="s">
        <v>76</v>
      </c>
      <c r="BK775" s="227">
        <f>ROUND(I775*H775,2)</f>
        <v>0</v>
      </c>
      <c r="BL775" s="20" t="s">
        <v>259</v>
      </c>
      <c r="BM775" s="226" t="s">
        <v>674</v>
      </c>
    </row>
    <row r="776" s="2" customFormat="1" ht="16.5" customHeight="1">
      <c r="A776" s="41"/>
      <c r="B776" s="42"/>
      <c r="C776" s="215" t="s">
        <v>675</v>
      </c>
      <c r="D776" s="215" t="s">
        <v>138</v>
      </c>
      <c r="E776" s="216" t="s">
        <v>676</v>
      </c>
      <c r="F776" s="217" t="s">
        <v>677</v>
      </c>
      <c r="G776" s="218" t="s">
        <v>160</v>
      </c>
      <c r="H776" s="219">
        <v>4</v>
      </c>
      <c r="I776" s="220"/>
      <c r="J776" s="221">
        <f>ROUND(I776*H776,2)</f>
        <v>0</v>
      </c>
      <c r="K776" s="217" t="s">
        <v>19</v>
      </c>
      <c r="L776" s="47"/>
      <c r="M776" s="222" t="s">
        <v>19</v>
      </c>
      <c r="N776" s="223" t="s">
        <v>43</v>
      </c>
      <c r="O776" s="87"/>
      <c r="P776" s="224">
        <f>O776*H776</f>
        <v>0</v>
      </c>
      <c r="Q776" s="224">
        <v>0</v>
      </c>
      <c r="R776" s="224">
        <f>Q776*H776</f>
        <v>0</v>
      </c>
      <c r="S776" s="224">
        <v>0</v>
      </c>
      <c r="T776" s="225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26" t="s">
        <v>259</v>
      </c>
      <c r="AT776" s="226" t="s">
        <v>138</v>
      </c>
      <c r="AU776" s="226" t="s">
        <v>80</v>
      </c>
      <c r="AY776" s="20" t="s">
        <v>136</v>
      </c>
      <c r="BE776" s="227">
        <f>IF(N776="základní",J776,0)</f>
        <v>0</v>
      </c>
      <c r="BF776" s="227">
        <f>IF(N776="snížená",J776,0)</f>
        <v>0</v>
      </c>
      <c r="BG776" s="227">
        <f>IF(N776="zákl. přenesená",J776,0)</f>
        <v>0</v>
      </c>
      <c r="BH776" s="227">
        <f>IF(N776="sníž. přenesená",J776,0)</f>
        <v>0</v>
      </c>
      <c r="BI776" s="227">
        <f>IF(N776="nulová",J776,0)</f>
        <v>0</v>
      </c>
      <c r="BJ776" s="20" t="s">
        <v>76</v>
      </c>
      <c r="BK776" s="227">
        <f>ROUND(I776*H776,2)</f>
        <v>0</v>
      </c>
      <c r="BL776" s="20" t="s">
        <v>259</v>
      </c>
      <c r="BM776" s="226" t="s">
        <v>678</v>
      </c>
    </row>
    <row r="777" s="13" customFormat="1">
      <c r="A777" s="13"/>
      <c r="B777" s="233"/>
      <c r="C777" s="234"/>
      <c r="D777" s="235" t="s">
        <v>147</v>
      </c>
      <c r="E777" s="236" t="s">
        <v>19</v>
      </c>
      <c r="F777" s="237" t="s">
        <v>334</v>
      </c>
      <c r="G777" s="234"/>
      <c r="H777" s="236" t="s">
        <v>19</v>
      </c>
      <c r="I777" s="238"/>
      <c r="J777" s="234"/>
      <c r="K777" s="234"/>
      <c r="L777" s="239"/>
      <c r="M777" s="240"/>
      <c r="N777" s="241"/>
      <c r="O777" s="241"/>
      <c r="P777" s="241"/>
      <c r="Q777" s="241"/>
      <c r="R777" s="241"/>
      <c r="S777" s="241"/>
      <c r="T777" s="24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3" t="s">
        <v>147</v>
      </c>
      <c r="AU777" s="243" t="s">
        <v>80</v>
      </c>
      <c r="AV777" s="13" t="s">
        <v>76</v>
      </c>
      <c r="AW777" s="13" t="s">
        <v>33</v>
      </c>
      <c r="AX777" s="13" t="s">
        <v>72</v>
      </c>
      <c r="AY777" s="243" t="s">
        <v>136</v>
      </c>
    </row>
    <row r="778" s="13" customFormat="1">
      <c r="A778" s="13"/>
      <c r="B778" s="233"/>
      <c r="C778" s="234"/>
      <c r="D778" s="235" t="s">
        <v>147</v>
      </c>
      <c r="E778" s="236" t="s">
        <v>19</v>
      </c>
      <c r="F778" s="237" t="s">
        <v>679</v>
      </c>
      <c r="G778" s="234"/>
      <c r="H778" s="236" t="s">
        <v>19</v>
      </c>
      <c r="I778" s="238"/>
      <c r="J778" s="234"/>
      <c r="K778" s="234"/>
      <c r="L778" s="239"/>
      <c r="M778" s="240"/>
      <c r="N778" s="241"/>
      <c r="O778" s="241"/>
      <c r="P778" s="241"/>
      <c r="Q778" s="241"/>
      <c r="R778" s="241"/>
      <c r="S778" s="241"/>
      <c r="T778" s="24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43" t="s">
        <v>147</v>
      </c>
      <c r="AU778" s="243" t="s">
        <v>80</v>
      </c>
      <c r="AV778" s="13" t="s">
        <v>76</v>
      </c>
      <c r="AW778" s="13" t="s">
        <v>33</v>
      </c>
      <c r="AX778" s="13" t="s">
        <v>72</v>
      </c>
      <c r="AY778" s="243" t="s">
        <v>136</v>
      </c>
    </row>
    <row r="779" s="13" customFormat="1">
      <c r="A779" s="13"/>
      <c r="B779" s="233"/>
      <c r="C779" s="234"/>
      <c r="D779" s="235" t="s">
        <v>147</v>
      </c>
      <c r="E779" s="236" t="s">
        <v>19</v>
      </c>
      <c r="F779" s="237" t="s">
        <v>149</v>
      </c>
      <c r="G779" s="234"/>
      <c r="H779" s="236" t="s">
        <v>19</v>
      </c>
      <c r="I779" s="238"/>
      <c r="J779" s="234"/>
      <c r="K779" s="234"/>
      <c r="L779" s="239"/>
      <c r="M779" s="240"/>
      <c r="N779" s="241"/>
      <c r="O779" s="241"/>
      <c r="P779" s="241"/>
      <c r="Q779" s="241"/>
      <c r="R779" s="241"/>
      <c r="S779" s="241"/>
      <c r="T779" s="242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3" t="s">
        <v>147</v>
      </c>
      <c r="AU779" s="243" t="s">
        <v>80</v>
      </c>
      <c r="AV779" s="13" t="s">
        <v>76</v>
      </c>
      <c r="AW779" s="13" t="s">
        <v>33</v>
      </c>
      <c r="AX779" s="13" t="s">
        <v>72</v>
      </c>
      <c r="AY779" s="243" t="s">
        <v>136</v>
      </c>
    </row>
    <row r="780" s="13" customFormat="1">
      <c r="A780" s="13"/>
      <c r="B780" s="233"/>
      <c r="C780" s="234"/>
      <c r="D780" s="235" t="s">
        <v>147</v>
      </c>
      <c r="E780" s="236" t="s">
        <v>19</v>
      </c>
      <c r="F780" s="237" t="s">
        <v>150</v>
      </c>
      <c r="G780" s="234"/>
      <c r="H780" s="236" t="s">
        <v>19</v>
      </c>
      <c r="I780" s="238"/>
      <c r="J780" s="234"/>
      <c r="K780" s="234"/>
      <c r="L780" s="239"/>
      <c r="M780" s="240"/>
      <c r="N780" s="241"/>
      <c r="O780" s="241"/>
      <c r="P780" s="241"/>
      <c r="Q780" s="241"/>
      <c r="R780" s="241"/>
      <c r="S780" s="241"/>
      <c r="T780" s="24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3" t="s">
        <v>147</v>
      </c>
      <c r="AU780" s="243" t="s">
        <v>80</v>
      </c>
      <c r="AV780" s="13" t="s">
        <v>76</v>
      </c>
      <c r="AW780" s="13" t="s">
        <v>33</v>
      </c>
      <c r="AX780" s="13" t="s">
        <v>72</v>
      </c>
      <c r="AY780" s="243" t="s">
        <v>136</v>
      </c>
    </row>
    <row r="781" s="14" customFormat="1">
      <c r="A781" s="14"/>
      <c r="B781" s="244"/>
      <c r="C781" s="245"/>
      <c r="D781" s="235" t="s">
        <v>147</v>
      </c>
      <c r="E781" s="246" t="s">
        <v>19</v>
      </c>
      <c r="F781" s="247" t="s">
        <v>80</v>
      </c>
      <c r="G781" s="245"/>
      <c r="H781" s="248">
        <v>2</v>
      </c>
      <c r="I781" s="249"/>
      <c r="J781" s="245"/>
      <c r="K781" s="245"/>
      <c r="L781" s="250"/>
      <c r="M781" s="251"/>
      <c r="N781" s="252"/>
      <c r="O781" s="252"/>
      <c r="P781" s="252"/>
      <c r="Q781" s="252"/>
      <c r="R781" s="252"/>
      <c r="S781" s="252"/>
      <c r="T781" s="25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4" t="s">
        <v>147</v>
      </c>
      <c r="AU781" s="254" t="s">
        <v>80</v>
      </c>
      <c r="AV781" s="14" t="s">
        <v>80</v>
      </c>
      <c r="AW781" s="14" t="s">
        <v>33</v>
      </c>
      <c r="AX781" s="14" t="s">
        <v>72</v>
      </c>
      <c r="AY781" s="254" t="s">
        <v>136</v>
      </c>
    </row>
    <row r="782" s="13" customFormat="1">
      <c r="A782" s="13"/>
      <c r="B782" s="233"/>
      <c r="C782" s="234"/>
      <c r="D782" s="235" t="s">
        <v>147</v>
      </c>
      <c r="E782" s="236" t="s">
        <v>19</v>
      </c>
      <c r="F782" s="237" t="s">
        <v>165</v>
      </c>
      <c r="G782" s="234"/>
      <c r="H782" s="236" t="s">
        <v>19</v>
      </c>
      <c r="I782" s="238"/>
      <c r="J782" s="234"/>
      <c r="K782" s="234"/>
      <c r="L782" s="239"/>
      <c r="M782" s="240"/>
      <c r="N782" s="241"/>
      <c r="O782" s="241"/>
      <c r="P782" s="241"/>
      <c r="Q782" s="241"/>
      <c r="R782" s="241"/>
      <c r="S782" s="241"/>
      <c r="T782" s="24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43" t="s">
        <v>147</v>
      </c>
      <c r="AU782" s="243" t="s">
        <v>80</v>
      </c>
      <c r="AV782" s="13" t="s">
        <v>76</v>
      </c>
      <c r="AW782" s="13" t="s">
        <v>33</v>
      </c>
      <c r="AX782" s="13" t="s">
        <v>72</v>
      </c>
      <c r="AY782" s="243" t="s">
        <v>136</v>
      </c>
    </row>
    <row r="783" s="14" customFormat="1">
      <c r="A783" s="14"/>
      <c r="B783" s="244"/>
      <c r="C783" s="245"/>
      <c r="D783" s="235" t="s">
        <v>147</v>
      </c>
      <c r="E783" s="246" t="s">
        <v>19</v>
      </c>
      <c r="F783" s="247" t="s">
        <v>80</v>
      </c>
      <c r="G783" s="245"/>
      <c r="H783" s="248">
        <v>2</v>
      </c>
      <c r="I783" s="249"/>
      <c r="J783" s="245"/>
      <c r="K783" s="245"/>
      <c r="L783" s="250"/>
      <c r="M783" s="251"/>
      <c r="N783" s="252"/>
      <c r="O783" s="252"/>
      <c r="P783" s="252"/>
      <c r="Q783" s="252"/>
      <c r="R783" s="252"/>
      <c r="S783" s="252"/>
      <c r="T783" s="25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54" t="s">
        <v>147</v>
      </c>
      <c r="AU783" s="254" t="s">
        <v>80</v>
      </c>
      <c r="AV783" s="14" t="s">
        <v>80</v>
      </c>
      <c r="AW783" s="14" t="s">
        <v>33</v>
      </c>
      <c r="AX783" s="14" t="s">
        <v>72</v>
      </c>
      <c r="AY783" s="254" t="s">
        <v>136</v>
      </c>
    </row>
    <row r="784" s="16" customFormat="1">
      <c r="A784" s="16"/>
      <c r="B784" s="266"/>
      <c r="C784" s="267"/>
      <c r="D784" s="235" t="s">
        <v>147</v>
      </c>
      <c r="E784" s="268" t="s">
        <v>19</v>
      </c>
      <c r="F784" s="269" t="s">
        <v>167</v>
      </c>
      <c r="G784" s="267"/>
      <c r="H784" s="270">
        <v>4</v>
      </c>
      <c r="I784" s="271"/>
      <c r="J784" s="267"/>
      <c r="K784" s="267"/>
      <c r="L784" s="272"/>
      <c r="M784" s="273"/>
      <c r="N784" s="274"/>
      <c r="O784" s="274"/>
      <c r="P784" s="274"/>
      <c r="Q784" s="274"/>
      <c r="R784" s="274"/>
      <c r="S784" s="274"/>
      <c r="T784" s="275"/>
      <c r="U784" s="16"/>
      <c r="V784" s="16"/>
      <c r="W784" s="16"/>
      <c r="X784" s="16"/>
      <c r="Y784" s="16"/>
      <c r="Z784" s="16"/>
      <c r="AA784" s="16"/>
      <c r="AB784" s="16"/>
      <c r="AC784" s="16"/>
      <c r="AD784" s="16"/>
      <c r="AE784" s="16"/>
      <c r="AT784" s="276" t="s">
        <v>147</v>
      </c>
      <c r="AU784" s="276" t="s">
        <v>80</v>
      </c>
      <c r="AV784" s="16" t="s">
        <v>143</v>
      </c>
      <c r="AW784" s="16" t="s">
        <v>33</v>
      </c>
      <c r="AX784" s="16" t="s">
        <v>76</v>
      </c>
      <c r="AY784" s="276" t="s">
        <v>136</v>
      </c>
    </row>
    <row r="785" s="2" customFormat="1" ht="16.5" customHeight="1">
      <c r="A785" s="41"/>
      <c r="B785" s="42"/>
      <c r="C785" s="215" t="s">
        <v>680</v>
      </c>
      <c r="D785" s="215" t="s">
        <v>138</v>
      </c>
      <c r="E785" s="216" t="s">
        <v>681</v>
      </c>
      <c r="F785" s="217" t="s">
        <v>682</v>
      </c>
      <c r="G785" s="218" t="s">
        <v>160</v>
      </c>
      <c r="H785" s="219">
        <v>1</v>
      </c>
      <c r="I785" s="220"/>
      <c r="J785" s="221">
        <f>ROUND(I785*H785,2)</f>
        <v>0</v>
      </c>
      <c r="K785" s="217" t="s">
        <v>19</v>
      </c>
      <c r="L785" s="47"/>
      <c r="M785" s="222" t="s">
        <v>19</v>
      </c>
      <c r="N785" s="223" t="s">
        <v>43</v>
      </c>
      <c r="O785" s="87"/>
      <c r="P785" s="224">
        <f>O785*H785</f>
        <v>0</v>
      </c>
      <c r="Q785" s="224">
        <v>0</v>
      </c>
      <c r="R785" s="224">
        <f>Q785*H785</f>
        <v>0</v>
      </c>
      <c r="S785" s="224">
        <v>0</v>
      </c>
      <c r="T785" s="225">
        <f>S785*H785</f>
        <v>0</v>
      </c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R785" s="226" t="s">
        <v>259</v>
      </c>
      <c r="AT785" s="226" t="s">
        <v>138</v>
      </c>
      <c r="AU785" s="226" t="s">
        <v>80</v>
      </c>
      <c r="AY785" s="20" t="s">
        <v>136</v>
      </c>
      <c r="BE785" s="227">
        <f>IF(N785="základní",J785,0)</f>
        <v>0</v>
      </c>
      <c r="BF785" s="227">
        <f>IF(N785="snížená",J785,0)</f>
        <v>0</v>
      </c>
      <c r="BG785" s="227">
        <f>IF(N785="zákl. přenesená",J785,0)</f>
        <v>0</v>
      </c>
      <c r="BH785" s="227">
        <f>IF(N785="sníž. přenesená",J785,0)</f>
        <v>0</v>
      </c>
      <c r="BI785" s="227">
        <f>IF(N785="nulová",J785,0)</f>
        <v>0</v>
      </c>
      <c r="BJ785" s="20" t="s">
        <v>76</v>
      </c>
      <c r="BK785" s="227">
        <f>ROUND(I785*H785,2)</f>
        <v>0</v>
      </c>
      <c r="BL785" s="20" t="s">
        <v>259</v>
      </c>
      <c r="BM785" s="226" t="s">
        <v>683</v>
      </c>
    </row>
    <row r="786" s="13" customFormat="1">
      <c r="A786" s="13"/>
      <c r="B786" s="233"/>
      <c r="C786" s="234"/>
      <c r="D786" s="235" t="s">
        <v>147</v>
      </c>
      <c r="E786" s="236" t="s">
        <v>19</v>
      </c>
      <c r="F786" s="237" t="s">
        <v>334</v>
      </c>
      <c r="G786" s="234"/>
      <c r="H786" s="236" t="s">
        <v>19</v>
      </c>
      <c r="I786" s="238"/>
      <c r="J786" s="234"/>
      <c r="K786" s="234"/>
      <c r="L786" s="239"/>
      <c r="M786" s="240"/>
      <c r="N786" s="241"/>
      <c r="O786" s="241"/>
      <c r="P786" s="241"/>
      <c r="Q786" s="241"/>
      <c r="R786" s="241"/>
      <c r="S786" s="241"/>
      <c r="T786" s="24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43" t="s">
        <v>147</v>
      </c>
      <c r="AU786" s="243" t="s">
        <v>80</v>
      </c>
      <c r="AV786" s="13" t="s">
        <v>76</v>
      </c>
      <c r="AW786" s="13" t="s">
        <v>33</v>
      </c>
      <c r="AX786" s="13" t="s">
        <v>72</v>
      </c>
      <c r="AY786" s="243" t="s">
        <v>136</v>
      </c>
    </row>
    <row r="787" s="13" customFormat="1">
      <c r="A787" s="13"/>
      <c r="B787" s="233"/>
      <c r="C787" s="234"/>
      <c r="D787" s="235" t="s">
        <v>147</v>
      </c>
      <c r="E787" s="236" t="s">
        <v>19</v>
      </c>
      <c r="F787" s="237" t="s">
        <v>684</v>
      </c>
      <c r="G787" s="234"/>
      <c r="H787" s="236" t="s">
        <v>19</v>
      </c>
      <c r="I787" s="238"/>
      <c r="J787" s="234"/>
      <c r="K787" s="234"/>
      <c r="L787" s="239"/>
      <c r="M787" s="240"/>
      <c r="N787" s="241"/>
      <c r="O787" s="241"/>
      <c r="P787" s="241"/>
      <c r="Q787" s="241"/>
      <c r="R787" s="241"/>
      <c r="S787" s="241"/>
      <c r="T787" s="242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43" t="s">
        <v>147</v>
      </c>
      <c r="AU787" s="243" t="s">
        <v>80</v>
      </c>
      <c r="AV787" s="13" t="s">
        <v>76</v>
      </c>
      <c r="AW787" s="13" t="s">
        <v>33</v>
      </c>
      <c r="AX787" s="13" t="s">
        <v>72</v>
      </c>
      <c r="AY787" s="243" t="s">
        <v>136</v>
      </c>
    </row>
    <row r="788" s="14" customFormat="1">
      <c r="A788" s="14"/>
      <c r="B788" s="244"/>
      <c r="C788" s="245"/>
      <c r="D788" s="235" t="s">
        <v>147</v>
      </c>
      <c r="E788" s="246" t="s">
        <v>19</v>
      </c>
      <c r="F788" s="247" t="s">
        <v>76</v>
      </c>
      <c r="G788" s="245"/>
      <c r="H788" s="248">
        <v>1</v>
      </c>
      <c r="I788" s="249"/>
      <c r="J788" s="245"/>
      <c r="K788" s="245"/>
      <c r="L788" s="250"/>
      <c r="M788" s="251"/>
      <c r="N788" s="252"/>
      <c r="O788" s="252"/>
      <c r="P788" s="252"/>
      <c r="Q788" s="252"/>
      <c r="R788" s="252"/>
      <c r="S788" s="252"/>
      <c r="T788" s="253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4" t="s">
        <v>147</v>
      </c>
      <c r="AU788" s="254" t="s">
        <v>80</v>
      </c>
      <c r="AV788" s="14" t="s">
        <v>80</v>
      </c>
      <c r="AW788" s="14" t="s">
        <v>33</v>
      </c>
      <c r="AX788" s="14" t="s">
        <v>72</v>
      </c>
      <c r="AY788" s="254" t="s">
        <v>136</v>
      </c>
    </row>
    <row r="789" s="16" customFormat="1">
      <c r="A789" s="16"/>
      <c r="B789" s="266"/>
      <c r="C789" s="267"/>
      <c r="D789" s="235" t="s">
        <v>147</v>
      </c>
      <c r="E789" s="268" t="s">
        <v>19</v>
      </c>
      <c r="F789" s="269" t="s">
        <v>167</v>
      </c>
      <c r="G789" s="267"/>
      <c r="H789" s="270">
        <v>1</v>
      </c>
      <c r="I789" s="271"/>
      <c r="J789" s="267"/>
      <c r="K789" s="267"/>
      <c r="L789" s="272"/>
      <c r="M789" s="273"/>
      <c r="N789" s="274"/>
      <c r="O789" s="274"/>
      <c r="P789" s="274"/>
      <c r="Q789" s="274"/>
      <c r="R789" s="274"/>
      <c r="S789" s="274"/>
      <c r="T789" s="275"/>
      <c r="U789" s="16"/>
      <c r="V789" s="16"/>
      <c r="W789" s="16"/>
      <c r="X789" s="16"/>
      <c r="Y789" s="16"/>
      <c r="Z789" s="16"/>
      <c r="AA789" s="16"/>
      <c r="AB789" s="16"/>
      <c r="AC789" s="16"/>
      <c r="AD789" s="16"/>
      <c r="AE789" s="16"/>
      <c r="AT789" s="276" t="s">
        <v>147</v>
      </c>
      <c r="AU789" s="276" t="s">
        <v>80</v>
      </c>
      <c r="AV789" s="16" t="s">
        <v>143</v>
      </c>
      <c r="AW789" s="16" t="s">
        <v>33</v>
      </c>
      <c r="AX789" s="16" t="s">
        <v>76</v>
      </c>
      <c r="AY789" s="276" t="s">
        <v>136</v>
      </c>
    </row>
    <row r="790" s="2" customFormat="1" ht="16.5" customHeight="1">
      <c r="A790" s="41"/>
      <c r="B790" s="42"/>
      <c r="C790" s="215" t="s">
        <v>685</v>
      </c>
      <c r="D790" s="215" t="s">
        <v>138</v>
      </c>
      <c r="E790" s="216" t="s">
        <v>686</v>
      </c>
      <c r="F790" s="217" t="s">
        <v>687</v>
      </c>
      <c r="G790" s="218" t="s">
        <v>160</v>
      </c>
      <c r="H790" s="219">
        <v>2</v>
      </c>
      <c r="I790" s="220"/>
      <c r="J790" s="221">
        <f>ROUND(I790*H790,2)</f>
        <v>0</v>
      </c>
      <c r="K790" s="217" t="s">
        <v>19</v>
      </c>
      <c r="L790" s="47"/>
      <c r="M790" s="222" t="s">
        <v>19</v>
      </c>
      <c r="N790" s="223" t="s">
        <v>43</v>
      </c>
      <c r="O790" s="87"/>
      <c r="P790" s="224">
        <f>O790*H790</f>
        <v>0</v>
      </c>
      <c r="Q790" s="224">
        <v>0</v>
      </c>
      <c r="R790" s="224">
        <f>Q790*H790</f>
        <v>0</v>
      </c>
      <c r="S790" s="224">
        <v>0</v>
      </c>
      <c r="T790" s="225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26" t="s">
        <v>259</v>
      </c>
      <c r="AT790" s="226" t="s">
        <v>138</v>
      </c>
      <c r="AU790" s="226" t="s">
        <v>80</v>
      </c>
      <c r="AY790" s="20" t="s">
        <v>136</v>
      </c>
      <c r="BE790" s="227">
        <f>IF(N790="základní",J790,0)</f>
        <v>0</v>
      </c>
      <c r="BF790" s="227">
        <f>IF(N790="snížená",J790,0)</f>
        <v>0</v>
      </c>
      <c r="BG790" s="227">
        <f>IF(N790="zákl. přenesená",J790,0)</f>
        <v>0</v>
      </c>
      <c r="BH790" s="227">
        <f>IF(N790="sníž. přenesená",J790,0)</f>
        <v>0</v>
      </c>
      <c r="BI790" s="227">
        <f>IF(N790="nulová",J790,0)</f>
        <v>0</v>
      </c>
      <c r="BJ790" s="20" t="s">
        <v>76</v>
      </c>
      <c r="BK790" s="227">
        <f>ROUND(I790*H790,2)</f>
        <v>0</v>
      </c>
      <c r="BL790" s="20" t="s">
        <v>259</v>
      </c>
      <c r="BM790" s="226" t="s">
        <v>688</v>
      </c>
    </row>
    <row r="791" s="2" customFormat="1" ht="24.15" customHeight="1">
      <c r="A791" s="41"/>
      <c r="B791" s="42"/>
      <c r="C791" s="215" t="s">
        <v>689</v>
      </c>
      <c r="D791" s="215" t="s">
        <v>138</v>
      </c>
      <c r="E791" s="216" t="s">
        <v>690</v>
      </c>
      <c r="F791" s="217" t="s">
        <v>691</v>
      </c>
      <c r="G791" s="218" t="s">
        <v>280</v>
      </c>
      <c r="H791" s="219">
        <v>0.28000000000000003</v>
      </c>
      <c r="I791" s="220"/>
      <c r="J791" s="221">
        <f>ROUND(I791*H791,2)</f>
        <v>0</v>
      </c>
      <c r="K791" s="217" t="s">
        <v>142</v>
      </c>
      <c r="L791" s="47"/>
      <c r="M791" s="222" t="s">
        <v>19</v>
      </c>
      <c r="N791" s="223" t="s">
        <v>43</v>
      </c>
      <c r="O791" s="87"/>
      <c r="P791" s="224">
        <f>O791*H791</f>
        <v>0</v>
      </c>
      <c r="Q791" s="224">
        <v>0</v>
      </c>
      <c r="R791" s="224">
        <f>Q791*H791</f>
        <v>0</v>
      </c>
      <c r="S791" s="224">
        <v>0</v>
      </c>
      <c r="T791" s="225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26" t="s">
        <v>259</v>
      </c>
      <c r="AT791" s="226" t="s">
        <v>138</v>
      </c>
      <c r="AU791" s="226" t="s">
        <v>80</v>
      </c>
      <c r="AY791" s="20" t="s">
        <v>136</v>
      </c>
      <c r="BE791" s="227">
        <f>IF(N791="základní",J791,0)</f>
        <v>0</v>
      </c>
      <c r="BF791" s="227">
        <f>IF(N791="snížená",J791,0)</f>
        <v>0</v>
      </c>
      <c r="BG791" s="227">
        <f>IF(N791="zákl. přenesená",J791,0)</f>
        <v>0</v>
      </c>
      <c r="BH791" s="227">
        <f>IF(N791="sníž. přenesená",J791,0)</f>
        <v>0</v>
      </c>
      <c r="BI791" s="227">
        <f>IF(N791="nulová",J791,0)</f>
        <v>0</v>
      </c>
      <c r="BJ791" s="20" t="s">
        <v>76</v>
      </c>
      <c r="BK791" s="227">
        <f>ROUND(I791*H791,2)</f>
        <v>0</v>
      </c>
      <c r="BL791" s="20" t="s">
        <v>259</v>
      </c>
      <c r="BM791" s="226" t="s">
        <v>692</v>
      </c>
    </row>
    <row r="792" s="2" customFormat="1">
      <c r="A792" s="41"/>
      <c r="B792" s="42"/>
      <c r="C792" s="43"/>
      <c r="D792" s="228" t="s">
        <v>145</v>
      </c>
      <c r="E792" s="43"/>
      <c r="F792" s="229" t="s">
        <v>693</v>
      </c>
      <c r="G792" s="43"/>
      <c r="H792" s="43"/>
      <c r="I792" s="230"/>
      <c r="J792" s="43"/>
      <c r="K792" s="43"/>
      <c r="L792" s="47"/>
      <c r="M792" s="231"/>
      <c r="N792" s="232"/>
      <c r="O792" s="87"/>
      <c r="P792" s="87"/>
      <c r="Q792" s="87"/>
      <c r="R792" s="87"/>
      <c r="S792" s="87"/>
      <c r="T792" s="88"/>
      <c r="U792" s="41"/>
      <c r="V792" s="41"/>
      <c r="W792" s="41"/>
      <c r="X792" s="41"/>
      <c r="Y792" s="41"/>
      <c r="Z792" s="41"/>
      <c r="AA792" s="41"/>
      <c r="AB792" s="41"/>
      <c r="AC792" s="41"/>
      <c r="AD792" s="41"/>
      <c r="AE792" s="41"/>
      <c r="AT792" s="20" t="s">
        <v>145</v>
      </c>
      <c r="AU792" s="20" t="s">
        <v>80</v>
      </c>
    </row>
    <row r="793" s="12" customFormat="1" ht="22.8" customHeight="1">
      <c r="A793" s="12"/>
      <c r="B793" s="199"/>
      <c r="C793" s="200"/>
      <c r="D793" s="201" t="s">
        <v>71</v>
      </c>
      <c r="E793" s="213" t="s">
        <v>694</v>
      </c>
      <c r="F793" s="213" t="s">
        <v>695</v>
      </c>
      <c r="G793" s="200"/>
      <c r="H793" s="200"/>
      <c r="I793" s="203"/>
      <c r="J793" s="214">
        <f>BK793</f>
        <v>0</v>
      </c>
      <c r="K793" s="200"/>
      <c r="L793" s="205"/>
      <c r="M793" s="206"/>
      <c r="N793" s="207"/>
      <c r="O793" s="207"/>
      <c r="P793" s="208">
        <f>SUM(P794:P803)</f>
        <v>0</v>
      </c>
      <c r="Q793" s="207"/>
      <c r="R793" s="208">
        <f>SUM(R794:R803)</f>
        <v>0</v>
      </c>
      <c r="S793" s="207"/>
      <c r="T793" s="209">
        <f>SUM(T794:T803)</f>
        <v>0.0024000000000000002</v>
      </c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R793" s="210" t="s">
        <v>80</v>
      </c>
      <c r="AT793" s="211" t="s">
        <v>71</v>
      </c>
      <c r="AU793" s="211" t="s">
        <v>76</v>
      </c>
      <c r="AY793" s="210" t="s">
        <v>136</v>
      </c>
      <c r="BK793" s="212">
        <f>SUM(BK794:BK803)</f>
        <v>0</v>
      </c>
    </row>
    <row r="794" s="2" customFormat="1" ht="16.5" customHeight="1">
      <c r="A794" s="41"/>
      <c r="B794" s="42"/>
      <c r="C794" s="215" t="s">
        <v>696</v>
      </c>
      <c r="D794" s="215" t="s">
        <v>138</v>
      </c>
      <c r="E794" s="216" t="s">
        <v>697</v>
      </c>
      <c r="F794" s="217" t="s">
        <v>698</v>
      </c>
      <c r="G794" s="218" t="s">
        <v>160</v>
      </c>
      <c r="H794" s="219">
        <v>6</v>
      </c>
      <c r="I794" s="220"/>
      <c r="J794" s="221">
        <f>ROUND(I794*H794,2)</f>
        <v>0</v>
      </c>
      <c r="K794" s="217" t="s">
        <v>142</v>
      </c>
      <c r="L794" s="47"/>
      <c r="M794" s="222" t="s">
        <v>19</v>
      </c>
      <c r="N794" s="223" t="s">
        <v>43</v>
      </c>
      <c r="O794" s="87"/>
      <c r="P794" s="224">
        <f>O794*H794</f>
        <v>0</v>
      </c>
      <c r="Q794" s="224">
        <v>0</v>
      </c>
      <c r="R794" s="224">
        <f>Q794*H794</f>
        <v>0</v>
      </c>
      <c r="S794" s="224">
        <v>0.00040000000000000002</v>
      </c>
      <c r="T794" s="225">
        <f>S794*H794</f>
        <v>0.0024000000000000002</v>
      </c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R794" s="226" t="s">
        <v>259</v>
      </c>
      <c r="AT794" s="226" t="s">
        <v>138</v>
      </c>
      <c r="AU794" s="226" t="s">
        <v>80</v>
      </c>
      <c r="AY794" s="20" t="s">
        <v>136</v>
      </c>
      <c r="BE794" s="227">
        <f>IF(N794="základní",J794,0)</f>
        <v>0</v>
      </c>
      <c r="BF794" s="227">
        <f>IF(N794="snížená",J794,0)</f>
        <v>0</v>
      </c>
      <c r="BG794" s="227">
        <f>IF(N794="zákl. přenesená",J794,0)</f>
        <v>0</v>
      </c>
      <c r="BH794" s="227">
        <f>IF(N794="sníž. přenesená",J794,0)</f>
        <v>0</v>
      </c>
      <c r="BI794" s="227">
        <f>IF(N794="nulová",J794,0)</f>
        <v>0</v>
      </c>
      <c r="BJ794" s="20" t="s">
        <v>76</v>
      </c>
      <c r="BK794" s="227">
        <f>ROUND(I794*H794,2)</f>
        <v>0</v>
      </c>
      <c r="BL794" s="20" t="s">
        <v>259</v>
      </c>
      <c r="BM794" s="226" t="s">
        <v>699</v>
      </c>
    </row>
    <row r="795" s="2" customFormat="1">
      <c r="A795" s="41"/>
      <c r="B795" s="42"/>
      <c r="C795" s="43"/>
      <c r="D795" s="228" t="s">
        <v>145</v>
      </c>
      <c r="E795" s="43"/>
      <c r="F795" s="229" t="s">
        <v>700</v>
      </c>
      <c r="G795" s="43"/>
      <c r="H795" s="43"/>
      <c r="I795" s="230"/>
      <c r="J795" s="43"/>
      <c r="K795" s="43"/>
      <c r="L795" s="47"/>
      <c r="M795" s="231"/>
      <c r="N795" s="232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145</v>
      </c>
      <c r="AU795" s="20" t="s">
        <v>80</v>
      </c>
    </row>
    <row r="796" s="13" customFormat="1">
      <c r="A796" s="13"/>
      <c r="B796" s="233"/>
      <c r="C796" s="234"/>
      <c r="D796" s="235" t="s">
        <v>147</v>
      </c>
      <c r="E796" s="236" t="s">
        <v>19</v>
      </c>
      <c r="F796" s="237" t="s">
        <v>334</v>
      </c>
      <c r="G796" s="234"/>
      <c r="H796" s="236" t="s">
        <v>19</v>
      </c>
      <c r="I796" s="238"/>
      <c r="J796" s="234"/>
      <c r="K796" s="234"/>
      <c r="L796" s="239"/>
      <c r="M796" s="240"/>
      <c r="N796" s="241"/>
      <c r="O796" s="241"/>
      <c r="P796" s="241"/>
      <c r="Q796" s="241"/>
      <c r="R796" s="241"/>
      <c r="S796" s="241"/>
      <c r="T796" s="24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43" t="s">
        <v>147</v>
      </c>
      <c r="AU796" s="243" t="s">
        <v>80</v>
      </c>
      <c r="AV796" s="13" t="s">
        <v>76</v>
      </c>
      <c r="AW796" s="13" t="s">
        <v>33</v>
      </c>
      <c r="AX796" s="13" t="s">
        <v>72</v>
      </c>
      <c r="AY796" s="243" t="s">
        <v>136</v>
      </c>
    </row>
    <row r="797" s="13" customFormat="1">
      <c r="A797" s="13"/>
      <c r="B797" s="233"/>
      <c r="C797" s="234"/>
      <c r="D797" s="235" t="s">
        <v>147</v>
      </c>
      <c r="E797" s="236" t="s">
        <v>19</v>
      </c>
      <c r="F797" s="237" t="s">
        <v>701</v>
      </c>
      <c r="G797" s="234"/>
      <c r="H797" s="236" t="s">
        <v>19</v>
      </c>
      <c r="I797" s="238"/>
      <c r="J797" s="234"/>
      <c r="K797" s="234"/>
      <c r="L797" s="239"/>
      <c r="M797" s="240"/>
      <c r="N797" s="241"/>
      <c r="O797" s="241"/>
      <c r="P797" s="241"/>
      <c r="Q797" s="241"/>
      <c r="R797" s="241"/>
      <c r="S797" s="241"/>
      <c r="T797" s="242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43" t="s">
        <v>147</v>
      </c>
      <c r="AU797" s="243" t="s">
        <v>80</v>
      </c>
      <c r="AV797" s="13" t="s">
        <v>76</v>
      </c>
      <c r="AW797" s="13" t="s">
        <v>33</v>
      </c>
      <c r="AX797" s="13" t="s">
        <v>72</v>
      </c>
      <c r="AY797" s="243" t="s">
        <v>136</v>
      </c>
    </row>
    <row r="798" s="13" customFormat="1">
      <c r="A798" s="13"/>
      <c r="B798" s="233"/>
      <c r="C798" s="234"/>
      <c r="D798" s="235" t="s">
        <v>147</v>
      </c>
      <c r="E798" s="236" t="s">
        <v>19</v>
      </c>
      <c r="F798" s="237" t="s">
        <v>149</v>
      </c>
      <c r="G798" s="234"/>
      <c r="H798" s="236" t="s">
        <v>19</v>
      </c>
      <c r="I798" s="238"/>
      <c r="J798" s="234"/>
      <c r="K798" s="234"/>
      <c r="L798" s="239"/>
      <c r="M798" s="240"/>
      <c r="N798" s="241"/>
      <c r="O798" s="241"/>
      <c r="P798" s="241"/>
      <c r="Q798" s="241"/>
      <c r="R798" s="241"/>
      <c r="S798" s="241"/>
      <c r="T798" s="242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43" t="s">
        <v>147</v>
      </c>
      <c r="AU798" s="243" t="s">
        <v>80</v>
      </c>
      <c r="AV798" s="13" t="s">
        <v>76</v>
      </c>
      <c r="AW798" s="13" t="s">
        <v>33</v>
      </c>
      <c r="AX798" s="13" t="s">
        <v>72</v>
      </c>
      <c r="AY798" s="243" t="s">
        <v>136</v>
      </c>
    </row>
    <row r="799" s="13" customFormat="1">
      <c r="A799" s="13"/>
      <c r="B799" s="233"/>
      <c r="C799" s="234"/>
      <c r="D799" s="235" t="s">
        <v>147</v>
      </c>
      <c r="E799" s="236" t="s">
        <v>19</v>
      </c>
      <c r="F799" s="237" t="s">
        <v>150</v>
      </c>
      <c r="G799" s="234"/>
      <c r="H799" s="236" t="s">
        <v>19</v>
      </c>
      <c r="I799" s="238"/>
      <c r="J799" s="234"/>
      <c r="K799" s="234"/>
      <c r="L799" s="239"/>
      <c r="M799" s="240"/>
      <c r="N799" s="241"/>
      <c r="O799" s="241"/>
      <c r="P799" s="241"/>
      <c r="Q799" s="241"/>
      <c r="R799" s="241"/>
      <c r="S799" s="241"/>
      <c r="T799" s="24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43" t="s">
        <v>147</v>
      </c>
      <c r="AU799" s="243" t="s">
        <v>80</v>
      </c>
      <c r="AV799" s="13" t="s">
        <v>76</v>
      </c>
      <c r="AW799" s="13" t="s">
        <v>33</v>
      </c>
      <c r="AX799" s="13" t="s">
        <v>72</v>
      </c>
      <c r="AY799" s="243" t="s">
        <v>136</v>
      </c>
    </row>
    <row r="800" s="14" customFormat="1">
      <c r="A800" s="14"/>
      <c r="B800" s="244"/>
      <c r="C800" s="245"/>
      <c r="D800" s="235" t="s">
        <v>147</v>
      </c>
      <c r="E800" s="246" t="s">
        <v>19</v>
      </c>
      <c r="F800" s="247" t="s">
        <v>156</v>
      </c>
      <c r="G800" s="245"/>
      <c r="H800" s="248">
        <v>3</v>
      </c>
      <c r="I800" s="249"/>
      <c r="J800" s="245"/>
      <c r="K800" s="245"/>
      <c r="L800" s="250"/>
      <c r="M800" s="251"/>
      <c r="N800" s="252"/>
      <c r="O800" s="252"/>
      <c r="P800" s="252"/>
      <c r="Q800" s="252"/>
      <c r="R800" s="252"/>
      <c r="S800" s="252"/>
      <c r="T800" s="253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4" t="s">
        <v>147</v>
      </c>
      <c r="AU800" s="254" t="s">
        <v>80</v>
      </c>
      <c r="AV800" s="14" t="s">
        <v>80</v>
      </c>
      <c r="AW800" s="14" t="s">
        <v>33</v>
      </c>
      <c r="AX800" s="14" t="s">
        <v>72</v>
      </c>
      <c r="AY800" s="254" t="s">
        <v>136</v>
      </c>
    </row>
    <row r="801" s="13" customFormat="1">
      <c r="A801" s="13"/>
      <c r="B801" s="233"/>
      <c r="C801" s="234"/>
      <c r="D801" s="235" t="s">
        <v>147</v>
      </c>
      <c r="E801" s="236" t="s">
        <v>19</v>
      </c>
      <c r="F801" s="237" t="s">
        <v>165</v>
      </c>
      <c r="G801" s="234"/>
      <c r="H801" s="236" t="s">
        <v>19</v>
      </c>
      <c r="I801" s="238"/>
      <c r="J801" s="234"/>
      <c r="K801" s="234"/>
      <c r="L801" s="239"/>
      <c r="M801" s="240"/>
      <c r="N801" s="241"/>
      <c r="O801" s="241"/>
      <c r="P801" s="241"/>
      <c r="Q801" s="241"/>
      <c r="R801" s="241"/>
      <c r="S801" s="241"/>
      <c r="T801" s="242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43" t="s">
        <v>147</v>
      </c>
      <c r="AU801" s="243" t="s">
        <v>80</v>
      </c>
      <c r="AV801" s="13" t="s">
        <v>76</v>
      </c>
      <c r="AW801" s="13" t="s">
        <v>33</v>
      </c>
      <c r="AX801" s="13" t="s">
        <v>72</v>
      </c>
      <c r="AY801" s="243" t="s">
        <v>136</v>
      </c>
    </row>
    <row r="802" s="14" customFormat="1">
      <c r="A802" s="14"/>
      <c r="B802" s="244"/>
      <c r="C802" s="245"/>
      <c r="D802" s="235" t="s">
        <v>147</v>
      </c>
      <c r="E802" s="246" t="s">
        <v>19</v>
      </c>
      <c r="F802" s="247" t="s">
        <v>156</v>
      </c>
      <c r="G802" s="245"/>
      <c r="H802" s="248">
        <v>3</v>
      </c>
      <c r="I802" s="249"/>
      <c r="J802" s="245"/>
      <c r="K802" s="245"/>
      <c r="L802" s="250"/>
      <c r="M802" s="251"/>
      <c r="N802" s="252"/>
      <c r="O802" s="252"/>
      <c r="P802" s="252"/>
      <c r="Q802" s="252"/>
      <c r="R802" s="252"/>
      <c r="S802" s="252"/>
      <c r="T802" s="253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4" t="s">
        <v>147</v>
      </c>
      <c r="AU802" s="254" t="s">
        <v>80</v>
      </c>
      <c r="AV802" s="14" t="s">
        <v>80</v>
      </c>
      <c r="AW802" s="14" t="s">
        <v>33</v>
      </c>
      <c r="AX802" s="14" t="s">
        <v>72</v>
      </c>
      <c r="AY802" s="254" t="s">
        <v>136</v>
      </c>
    </row>
    <row r="803" s="16" customFormat="1">
      <c r="A803" s="16"/>
      <c r="B803" s="266"/>
      <c r="C803" s="267"/>
      <c r="D803" s="235" t="s">
        <v>147</v>
      </c>
      <c r="E803" s="268" t="s">
        <v>19</v>
      </c>
      <c r="F803" s="269" t="s">
        <v>167</v>
      </c>
      <c r="G803" s="267"/>
      <c r="H803" s="270">
        <v>6</v>
      </c>
      <c r="I803" s="271"/>
      <c r="J803" s="267"/>
      <c r="K803" s="267"/>
      <c r="L803" s="272"/>
      <c r="M803" s="273"/>
      <c r="N803" s="274"/>
      <c r="O803" s="274"/>
      <c r="P803" s="274"/>
      <c r="Q803" s="274"/>
      <c r="R803" s="274"/>
      <c r="S803" s="274"/>
      <c r="T803" s="275"/>
      <c r="U803" s="16"/>
      <c r="V803" s="16"/>
      <c r="W803" s="16"/>
      <c r="X803" s="16"/>
      <c r="Y803" s="16"/>
      <c r="Z803" s="16"/>
      <c r="AA803" s="16"/>
      <c r="AB803" s="16"/>
      <c r="AC803" s="16"/>
      <c r="AD803" s="16"/>
      <c r="AE803" s="16"/>
      <c r="AT803" s="276" t="s">
        <v>147</v>
      </c>
      <c r="AU803" s="276" t="s">
        <v>80</v>
      </c>
      <c r="AV803" s="16" t="s">
        <v>143</v>
      </c>
      <c r="AW803" s="16" t="s">
        <v>33</v>
      </c>
      <c r="AX803" s="16" t="s">
        <v>76</v>
      </c>
      <c r="AY803" s="276" t="s">
        <v>136</v>
      </c>
    </row>
    <row r="804" s="12" customFormat="1" ht="22.8" customHeight="1">
      <c r="A804" s="12"/>
      <c r="B804" s="199"/>
      <c r="C804" s="200"/>
      <c r="D804" s="201" t="s">
        <v>71</v>
      </c>
      <c r="E804" s="213" t="s">
        <v>702</v>
      </c>
      <c r="F804" s="213" t="s">
        <v>703</v>
      </c>
      <c r="G804" s="200"/>
      <c r="H804" s="200"/>
      <c r="I804" s="203"/>
      <c r="J804" s="214">
        <f>BK804</f>
        <v>0</v>
      </c>
      <c r="K804" s="200"/>
      <c r="L804" s="205"/>
      <c r="M804" s="206"/>
      <c r="N804" s="207"/>
      <c r="O804" s="207"/>
      <c r="P804" s="208">
        <f>SUM(P805:P913)</f>
        <v>0</v>
      </c>
      <c r="Q804" s="207"/>
      <c r="R804" s="208">
        <f>SUM(R805:R913)</f>
        <v>1.3598278399999999</v>
      </c>
      <c r="S804" s="207"/>
      <c r="T804" s="209">
        <f>SUM(T805:T913)</f>
        <v>3.8327115999999997</v>
      </c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R804" s="210" t="s">
        <v>80</v>
      </c>
      <c r="AT804" s="211" t="s">
        <v>71</v>
      </c>
      <c r="AU804" s="211" t="s">
        <v>76</v>
      </c>
      <c r="AY804" s="210" t="s">
        <v>136</v>
      </c>
      <c r="BK804" s="212">
        <f>SUM(BK805:BK913)</f>
        <v>0</v>
      </c>
    </row>
    <row r="805" s="2" customFormat="1" ht="16.5" customHeight="1">
      <c r="A805" s="41"/>
      <c r="B805" s="42"/>
      <c r="C805" s="215" t="s">
        <v>704</v>
      </c>
      <c r="D805" s="215" t="s">
        <v>138</v>
      </c>
      <c r="E805" s="216" t="s">
        <v>705</v>
      </c>
      <c r="F805" s="217" t="s">
        <v>706</v>
      </c>
      <c r="G805" s="218" t="s">
        <v>181</v>
      </c>
      <c r="H805" s="219">
        <v>43</v>
      </c>
      <c r="I805" s="220"/>
      <c r="J805" s="221">
        <f>ROUND(I805*H805,2)</f>
        <v>0</v>
      </c>
      <c r="K805" s="217" t="s">
        <v>142</v>
      </c>
      <c r="L805" s="47"/>
      <c r="M805" s="222" t="s">
        <v>19</v>
      </c>
      <c r="N805" s="223" t="s">
        <v>43</v>
      </c>
      <c r="O805" s="87"/>
      <c r="P805" s="224">
        <f>O805*H805</f>
        <v>0</v>
      </c>
      <c r="Q805" s="224">
        <v>0</v>
      </c>
      <c r="R805" s="224">
        <f>Q805*H805</f>
        <v>0</v>
      </c>
      <c r="S805" s="224">
        <v>0</v>
      </c>
      <c r="T805" s="225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26" t="s">
        <v>259</v>
      </c>
      <c r="AT805" s="226" t="s">
        <v>138</v>
      </c>
      <c r="AU805" s="226" t="s">
        <v>80</v>
      </c>
      <c r="AY805" s="20" t="s">
        <v>136</v>
      </c>
      <c r="BE805" s="227">
        <f>IF(N805="základní",J805,0)</f>
        <v>0</v>
      </c>
      <c r="BF805" s="227">
        <f>IF(N805="snížená",J805,0)</f>
        <v>0</v>
      </c>
      <c r="BG805" s="227">
        <f>IF(N805="zákl. přenesená",J805,0)</f>
        <v>0</v>
      </c>
      <c r="BH805" s="227">
        <f>IF(N805="sníž. přenesená",J805,0)</f>
        <v>0</v>
      </c>
      <c r="BI805" s="227">
        <f>IF(N805="nulová",J805,0)</f>
        <v>0</v>
      </c>
      <c r="BJ805" s="20" t="s">
        <v>76</v>
      </c>
      <c r="BK805" s="227">
        <f>ROUND(I805*H805,2)</f>
        <v>0</v>
      </c>
      <c r="BL805" s="20" t="s">
        <v>259</v>
      </c>
      <c r="BM805" s="226" t="s">
        <v>707</v>
      </c>
    </row>
    <row r="806" s="2" customFormat="1">
      <c r="A806" s="41"/>
      <c r="B806" s="42"/>
      <c r="C806" s="43"/>
      <c r="D806" s="228" t="s">
        <v>145</v>
      </c>
      <c r="E806" s="43"/>
      <c r="F806" s="229" t="s">
        <v>708</v>
      </c>
      <c r="G806" s="43"/>
      <c r="H806" s="43"/>
      <c r="I806" s="230"/>
      <c r="J806" s="43"/>
      <c r="K806" s="43"/>
      <c r="L806" s="47"/>
      <c r="M806" s="231"/>
      <c r="N806" s="232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145</v>
      </c>
      <c r="AU806" s="20" t="s">
        <v>80</v>
      </c>
    </row>
    <row r="807" s="13" customFormat="1">
      <c r="A807" s="13"/>
      <c r="B807" s="233"/>
      <c r="C807" s="234"/>
      <c r="D807" s="235" t="s">
        <v>147</v>
      </c>
      <c r="E807" s="236" t="s">
        <v>19</v>
      </c>
      <c r="F807" s="237" t="s">
        <v>163</v>
      </c>
      <c r="G807" s="234"/>
      <c r="H807" s="236" t="s">
        <v>19</v>
      </c>
      <c r="I807" s="238"/>
      <c r="J807" s="234"/>
      <c r="K807" s="234"/>
      <c r="L807" s="239"/>
      <c r="M807" s="240"/>
      <c r="N807" s="241"/>
      <c r="O807" s="241"/>
      <c r="P807" s="241"/>
      <c r="Q807" s="241"/>
      <c r="R807" s="241"/>
      <c r="S807" s="241"/>
      <c r="T807" s="24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3" t="s">
        <v>147</v>
      </c>
      <c r="AU807" s="243" t="s">
        <v>80</v>
      </c>
      <c r="AV807" s="13" t="s">
        <v>76</v>
      </c>
      <c r="AW807" s="13" t="s">
        <v>33</v>
      </c>
      <c r="AX807" s="13" t="s">
        <v>72</v>
      </c>
      <c r="AY807" s="243" t="s">
        <v>136</v>
      </c>
    </row>
    <row r="808" s="13" customFormat="1">
      <c r="A808" s="13"/>
      <c r="B808" s="233"/>
      <c r="C808" s="234"/>
      <c r="D808" s="235" t="s">
        <v>147</v>
      </c>
      <c r="E808" s="236" t="s">
        <v>19</v>
      </c>
      <c r="F808" s="237" t="s">
        <v>149</v>
      </c>
      <c r="G808" s="234"/>
      <c r="H808" s="236" t="s">
        <v>19</v>
      </c>
      <c r="I808" s="238"/>
      <c r="J808" s="234"/>
      <c r="K808" s="234"/>
      <c r="L808" s="239"/>
      <c r="M808" s="240"/>
      <c r="N808" s="241"/>
      <c r="O808" s="241"/>
      <c r="P808" s="241"/>
      <c r="Q808" s="241"/>
      <c r="R808" s="241"/>
      <c r="S808" s="241"/>
      <c r="T808" s="242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43" t="s">
        <v>147</v>
      </c>
      <c r="AU808" s="243" t="s">
        <v>80</v>
      </c>
      <c r="AV808" s="13" t="s">
        <v>76</v>
      </c>
      <c r="AW808" s="13" t="s">
        <v>33</v>
      </c>
      <c r="AX808" s="13" t="s">
        <v>72</v>
      </c>
      <c r="AY808" s="243" t="s">
        <v>136</v>
      </c>
    </row>
    <row r="809" s="13" customFormat="1">
      <c r="A809" s="13"/>
      <c r="B809" s="233"/>
      <c r="C809" s="234"/>
      <c r="D809" s="235" t="s">
        <v>147</v>
      </c>
      <c r="E809" s="236" t="s">
        <v>19</v>
      </c>
      <c r="F809" s="237" t="s">
        <v>150</v>
      </c>
      <c r="G809" s="234"/>
      <c r="H809" s="236" t="s">
        <v>19</v>
      </c>
      <c r="I809" s="238"/>
      <c r="J809" s="234"/>
      <c r="K809" s="234"/>
      <c r="L809" s="239"/>
      <c r="M809" s="240"/>
      <c r="N809" s="241"/>
      <c r="O809" s="241"/>
      <c r="P809" s="241"/>
      <c r="Q809" s="241"/>
      <c r="R809" s="241"/>
      <c r="S809" s="241"/>
      <c r="T809" s="24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3" t="s">
        <v>147</v>
      </c>
      <c r="AU809" s="243" t="s">
        <v>80</v>
      </c>
      <c r="AV809" s="13" t="s">
        <v>76</v>
      </c>
      <c r="AW809" s="13" t="s">
        <v>33</v>
      </c>
      <c r="AX809" s="13" t="s">
        <v>72</v>
      </c>
      <c r="AY809" s="243" t="s">
        <v>136</v>
      </c>
    </row>
    <row r="810" s="14" customFormat="1">
      <c r="A810" s="14"/>
      <c r="B810" s="244"/>
      <c r="C810" s="245"/>
      <c r="D810" s="235" t="s">
        <v>147</v>
      </c>
      <c r="E810" s="246" t="s">
        <v>19</v>
      </c>
      <c r="F810" s="247" t="s">
        <v>290</v>
      </c>
      <c r="G810" s="245"/>
      <c r="H810" s="248">
        <v>21.399999999999999</v>
      </c>
      <c r="I810" s="249"/>
      <c r="J810" s="245"/>
      <c r="K810" s="245"/>
      <c r="L810" s="250"/>
      <c r="M810" s="251"/>
      <c r="N810" s="252"/>
      <c r="O810" s="252"/>
      <c r="P810" s="252"/>
      <c r="Q810" s="252"/>
      <c r="R810" s="252"/>
      <c r="S810" s="252"/>
      <c r="T810" s="25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4" t="s">
        <v>147</v>
      </c>
      <c r="AU810" s="254" t="s">
        <v>80</v>
      </c>
      <c r="AV810" s="14" t="s">
        <v>80</v>
      </c>
      <c r="AW810" s="14" t="s">
        <v>33</v>
      </c>
      <c r="AX810" s="14" t="s">
        <v>72</v>
      </c>
      <c r="AY810" s="254" t="s">
        <v>136</v>
      </c>
    </row>
    <row r="811" s="13" customFormat="1">
      <c r="A811" s="13"/>
      <c r="B811" s="233"/>
      <c r="C811" s="234"/>
      <c r="D811" s="235" t="s">
        <v>147</v>
      </c>
      <c r="E811" s="236" t="s">
        <v>19</v>
      </c>
      <c r="F811" s="237" t="s">
        <v>165</v>
      </c>
      <c r="G811" s="234"/>
      <c r="H811" s="236" t="s">
        <v>19</v>
      </c>
      <c r="I811" s="238"/>
      <c r="J811" s="234"/>
      <c r="K811" s="234"/>
      <c r="L811" s="239"/>
      <c r="M811" s="240"/>
      <c r="N811" s="241"/>
      <c r="O811" s="241"/>
      <c r="P811" s="241"/>
      <c r="Q811" s="241"/>
      <c r="R811" s="241"/>
      <c r="S811" s="241"/>
      <c r="T811" s="24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3" t="s">
        <v>147</v>
      </c>
      <c r="AU811" s="243" t="s">
        <v>80</v>
      </c>
      <c r="AV811" s="13" t="s">
        <v>76</v>
      </c>
      <c r="AW811" s="13" t="s">
        <v>33</v>
      </c>
      <c r="AX811" s="13" t="s">
        <v>72</v>
      </c>
      <c r="AY811" s="243" t="s">
        <v>136</v>
      </c>
    </row>
    <row r="812" s="14" customFormat="1">
      <c r="A812" s="14"/>
      <c r="B812" s="244"/>
      <c r="C812" s="245"/>
      <c r="D812" s="235" t="s">
        <v>147</v>
      </c>
      <c r="E812" s="246" t="s">
        <v>19</v>
      </c>
      <c r="F812" s="247" t="s">
        <v>563</v>
      </c>
      <c r="G812" s="245"/>
      <c r="H812" s="248">
        <v>21.600000000000001</v>
      </c>
      <c r="I812" s="249"/>
      <c r="J812" s="245"/>
      <c r="K812" s="245"/>
      <c r="L812" s="250"/>
      <c r="M812" s="251"/>
      <c r="N812" s="252"/>
      <c r="O812" s="252"/>
      <c r="P812" s="252"/>
      <c r="Q812" s="252"/>
      <c r="R812" s="252"/>
      <c r="S812" s="252"/>
      <c r="T812" s="25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4" t="s">
        <v>147</v>
      </c>
      <c r="AU812" s="254" t="s">
        <v>80</v>
      </c>
      <c r="AV812" s="14" t="s">
        <v>80</v>
      </c>
      <c r="AW812" s="14" t="s">
        <v>33</v>
      </c>
      <c r="AX812" s="14" t="s">
        <v>72</v>
      </c>
      <c r="AY812" s="254" t="s">
        <v>136</v>
      </c>
    </row>
    <row r="813" s="16" customFormat="1">
      <c r="A813" s="16"/>
      <c r="B813" s="266"/>
      <c r="C813" s="267"/>
      <c r="D813" s="235" t="s">
        <v>147</v>
      </c>
      <c r="E813" s="268" t="s">
        <v>19</v>
      </c>
      <c r="F813" s="269" t="s">
        <v>167</v>
      </c>
      <c r="G813" s="267"/>
      <c r="H813" s="270">
        <v>43</v>
      </c>
      <c r="I813" s="271"/>
      <c r="J813" s="267"/>
      <c r="K813" s="267"/>
      <c r="L813" s="272"/>
      <c r="M813" s="273"/>
      <c r="N813" s="274"/>
      <c r="O813" s="274"/>
      <c r="P813" s="274"/>
      <c r="Q813" s="274"/>
      <c r="R813" s="274"/>
      <c r="S813" s="274"/>
      <c r="T813" s="275"/>
      <c r="U813" s="16"/>
      <c r="V813" s="16"/>
      <c r="W813" s="16"/>
      <c r="X813" s="16"/>
      <c r="Y813" s="16"/>
      <c r="Z813" s="16"/>
      <c r="AA813" s="16"/>
      <c r="AB813" s="16"/>
      <c r="AC813" s="16"/>
      <c r="AD813" s="16"/>
      <c r="AE813" s="16"/>
      <c r="AT813" s="276" t="s">
        <v>147</v>
      </c>
      <c r="AU813" s="276" t="s">
        <v>80</v>
      </c>
      <c r="AV813" s="16" t="s">
        <v>143</v>
      </c>
      <c r="AW813" s="16" t="s">
        <v>33</v>
      </c>
      <c r="AX813" s="16" t="s">
        <v>76</v>
      </c>
      <c r="AY813" s="276" t="s">
        <v>136</v>
      </c>
    </row>
    <row r="814" s="2" customFormat="1" ht="16.5" customHeight="1">
      <c r="A814" s="41"/>
      <c r="B814" s="42"/>
      <c r="C814" s="215" t="s">
        <v>709</v>
      </c>
      <c r="D814" s="215" t="s">
        <v>138</v>
      </c>
      <c r="E814" s="216" t="s">
        <v>710</v>
      </c>
      <c r="F814" s="217" t="s">
        <v>711</v>
      </c>
      <c r="G814" s="218" t="s">
        <v>181</v>
      </c>
      <c r="H814" s="219">
        <v>43</v>
      </c>
      <c r="I814" s="220"/>
      <c r="J814" s="221">
        <f>ROUND(I814*H814,2)</f>
        <v>0</v>
      </c>
      <c r="K814" s="217" t="s">
        <v>142</v>
      </c>
      <c r="L814" s="47"/>
      <c r="M814" s="222" t="s">
        <v>19</v>
      </c>
      <c r="N814" s="223" t="s">
        <v>43</v>
      </c>
      <c r="O814" s="87"/>
      <c r="P814" s="224">
        <f>O814*H814</f>
        <v>0</v>
      </c>
      <c r="Q814" s="224">
        <v>0.00029999999999999997</v>
      </c>
      <c r="R814" s="224">
        <f>Q814*H814</f>
        <v>0.012899999999999998</v>
      </c>
      <c r="S814" s="224">
        <v>0</v>
      </c>
      <c r="T814" s="225">
        <f>S814*H814</f>
        <v>0</v>
      </c>
      <c r="U814" s="41"/>
      <c r="V814" s="41"/>
      <c r="W814" s="41"/>
      <c r="X814" s="41"/>
      <c r="Y814" s="41"/>
      <c r="Z814" s="41"/>
      <c r="AA814" s="41"/>
      <c r="AB814" s="41"/>
      <c r="AC814" s="41"/>
      <c r="AD814" s="41"/>
      <c r="AE814" s="41"/>
      <c r="AR814" s="226" t="s">
        <v>259</v>
      </c>
      <c r="AT814" s="226" t="s">
        <v>138</v>
      </c>
      <c r="AU814" s="226" t="s">
        <v>80</v>
      </c>
      <c r="AY814" s="20" t="s">
        <v>136</v>
      </c>
      <c r="BE814" s="227">
        <f>IF(N814="základní",J814,0)</f>
        <v>0</v>
      </c>
      <c r="BF814" s="227">
        <f>IF(N814="snížená",J814,0)</f>
        <v>0</v>
      </c>
      <c r="BG814" s="227">
        <f>IF(N814="zákl. přenesená",J814,0)</f>
        <v>0</v>
      </c>
      <c r="BH814" s="227">
        <f>IF(N814="sníž. přenesená",J814,0)</f>
        <v>0</v>
      </c>
      <c r="BI814" s="227">
        <f>IF(N814="nulová",J814,0)</f>
        <v>0</v>
      </c>
      <c r="BJ814" s="20" t="s">
        <v>76</v>
      </c>
      <c r="BK814" s="227">
        <f>ROUND(I814*H814,2)</f>
        <v>0</v>
      </c>
      <c r="BL814" s="20" t="s">
        <v>259</v>
      </c>
      <c r="BM814" s="226" t="s">
        <v>712</v>
      </c>
    </row>
    <row r="815" s="2" customFormat="1">
      <c r="A815" s="41"/>
      <c r="B815" s="42"/>
      <c r="C815" s="43"/>
      <c r="D815" s="228" t="s">
        <v>145</v>
      </c>
      <c r="E815" s="43"/>
      <c r="F815" s="229" t="s">
        <v>713</v>
      </c>
      <c r="G815" s="43"/>
      <c r="H815" s="43"/>
      <c r="I815" s="230"/>
      <c r="J815" s="43"/>
      <c r="K815" s="43"/>
      <c r="L815" s="47"/>
      <c r="M815" s="231"/>
      <c r="N815" s="232"/>
      <c r="O815" s="87"/>
      <c r="P815" s="87"/>
      <c r="Q815" s="87"/>
      <c r="R815" s="87"/>
      <c r="S815" s="87"/>
      <c r="T815" s="88"/>
      <c r="U815" s="41"/>
      <c r="V815" s="41"/>
      <c r="W815" s="41"/>
      <c r="X815" s="41"/>
      <c r="Y815" s="41"/>
      <c r="Z815" s="41"/>
      <c r="AA815" s="41"/>
      <c r="AB815" s="41"/>
      <c r="AC815" s="41"/>
      <c r="AD815" s="41"/>
      <c r="AE815" s="41"/>
      <c r="AT815" s="20" t="s">
        <v>145</v>
      </c>
      <c r="AU815" s="20" t="s">
        <v>80</v>
      </c>
    </row>
    <row r="816" s="13" customFormat="1">
      <c r="A816" s="13"/>
      <c r="B816" s="233"/>
      <c r="C816" s="234"/>
      <c r="D816" s="235" t="s">
        <v>147</v>
      </c>
      <c r="E816" s="236" t="s">
        <v>19</v>
      </c>
      <c r="F816" s="237" t="s">
        <v>163</v>
      </c>
      <c r="G816" s="234"/>
      <c r="H816" s="236" t="s">
        <v>19</v>
      </c>
      <c r="I816" s="238"/>
      <c r="J816" s="234"/>
      <c r="K816" s="234"/>
      <c r="L816" s="239"/>
      <c r="M816" s="240"/>
      <c r="N816" s="241"/>
      <c r="O816" s="241"/>
      <c r="P816" s="241"/>
      <c r="Q816" s="241"/>
      <c r="R816" s="241"/>
      <c r="S816" s="241"/>
      <c r="T816" s="242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43" t="s">
        <v>147</v>
      </c>
      <c r="AU816" s="243" t="s">
        <v>80</v>
      </c>
      <c r="AV816" s="13" t="s">
        <v>76</v>
      </c>
      <c r="AW816" s="13" t="s">
        <v>33</v>
      </c>
      <c r="AX816" s="13" t="s">
        <v>72</v>
      </c>
      <c r="AY816" s="243" t="s">
        <v>136</v>
      </c>
    </row>
    <row r="817" s="13" customFormat="1">
      <c r="A817" s="13"/>
      <c r="B817" s="233"/>
      <c r="C817" s="234"/>
      <c r="D817" s="235" t="s">
        <v>147</v>
      </c>
      <c r="E817" s="236" t="s">
        <v>19</v>
      </c>
      <c r="F817" s="237" t="s">
        <v>149</v>
      </c>
      <c r="G817" s="234"/>
      <c r="H817" s="236" t="s">
        <v>19</v>
      </c>
      <c r="I817" s="238"/>
      <c r="J817" s="234"/>
      <c r="K817" s="234"/>
      <c r="L817" s="239"/>
      <c r="M817" s="240"/>
      <c r="N817" s="241"/>
      <c r="O817" s="241"/>
      <c r="P817" s="241"/>
      <c r="Q817" s="241"/>
      <c r="R817" s="241"/>
      <c r="S817" s="241"/>
      <c r="T817" s="24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3" t="s">
        <v>147</v>
      </c>
      <c r="AU817" s="243" t="s">
        <v>80</v>
      </c>
      <c r="AV817" s="13" t="s">
        <v>76</v>
      </c>
      <c r="AW817" s="13" t="s">
        <v>33</v>
      </c>
      <c r="AX817" s="13" t="s">
        <v>72</v>
      </c>
      <c r="AY817" s="243" t="s">
        <v>136</v>
      </c>
    </row>
    <row r="818" s="13" customFormat="1">
      <c r="A818" s="13"/>
      <c r="B818" s="233"/>
      <c r="C818" s="234"/>
      <c r="D818" s="235" t="s">
        <v>147</v>
      </c>
      <c r="E818" s="236" t="s">
        <v>19</v>
      </c>
      <c r="F818" s="237" t="s">
        <v>150</v>
      </c>
      <c r="G818" s="234"/>
      <c r="H818" s="236" t="s">
        <v>19</v>
      </c>
      <c r="I818" s="238"/>
      <c r="J818" s="234"/>
      <c r="K818" s="234"/>
      <c r="L818" s="239"/>
      <c r="M818" s="240"/>
      <c r="N818" s="241"/>
      <c r="O818" s="241"/>
      <c r="P818" s="241"/>
      <c r="Q818" s="241"/>
      <c r="R818" s="241"/>
      <c r="S818" s="241"/>
      <c r="T818" s="242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43" t="s">
        <v>147</v>
      </c>
      <c r="AU818" s="243" t="s">
        <v>80</v>
      </c>
      <c r="AV818" s="13" t="s">
        <v>76</v>
      </c>
      <c r="AW818" s="13" t="s">
        <v>33</v>
      </c>
      <c r="AX818" s="13" t="s">
        <v>72</v>
      </c>
      <c r="AY818" s="243" t="s">
        <v>136</v>
      </c>
    </row>
    <row r="819" s="14" customFormat="1">
      <c r="A819" s="14"/>
      <c r="B819" s="244"/>
      <c r="C819" s="245"/>
      <c r="D819" s="235" t="s">
        <v>147</v>
      </c>
      <c r="E819" s="246" t="s">
        <v>19</v>
      </c>
      <c r="F819" s="247" t="s">
        <v>290</v>
      </c>
      <c r="G819" s="245"/>
      <c r="H819" s="248">
        <v>21.399999999999999</v>
      </c>
      <c r="I819" s="249"/>
      <c r="J819" s="245"/>
      <c r="K819" s="245"/>
      <c r="L819" s="250"/>
      <c r="M819" s="251"/>
      <c r="N819" s="252"/>
      <c r="O819" s="252"/>
      <c r="P819" s="252"/>
      <c r="Q819" s="252"/>
      <c r="R819" s="252"/>
      <c r="S819" s="252"/>
      <c r="T819" s="25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4" t="s">
        <v>147</v>
      </c>
      <c r="AU819" s="254" t="s">
        <v>80</v>
      </c>
      <c r="AV819" s="14" t="s">
        <v>80</v>
      </c>
      <c r="AW819" s="14" t="s">
        <v>33</v>
      </c>
      <c r="AX819" s="14" t="s">
        <v>72</v>
      </c>
      <c r="AY819" s="254" t="s">
        <v>136</v>
      </c>
    </row>
    <row r="820" s="13" customFormat="1">
      <c r="A820" s="13"/>
      <c r="B820" s="233"/>
      <c r="C820" s="234"/>
      <c r="D820" s="235" t="s">
        <v>147</v>
      </c>
      <c r="E820" s="236" t="s">
        <v>19</v>
      </c>
      <c r="F820" s="237" t="s">
        <v>165</v>
      </c>
      <c r="G820" s="234"/>
      <c r="H820" s="236" t="s">
        <v>19</v>
      </c>
      <c r="I820" s="238"/>
      <c r="J820" s="234"/>
      <c r="K820" s="234"/>
      <c r="L820" s="239"/>
      <c r="M820" s="240"/>
      <c r="N820" s="241"/>
      <c r="O820" s="241"/>
      <c r="P820" s="241"/>
      <c r="Q820" s="241"/>
      <c r="R820" s="241"/>
      <c r="S820" s="241"/>
      <c r="T820" s="242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43" t="s">
        <v>147</v>
      </c>
      <c r="AU820" s="243" t="s">
        <v>80</v>
      </c>
      <c r="AV820" s="13" t="s">
        <v>76</v>
      </c>
      <c r="AW820" s="13" t="s">
        <v>33</v>
      </c>
      <c r="AX820" s="13" t="s">
        <v>72</v>
      </c>
      <c r="AY820" s="243" t="s">
        <v>136</v>
      </c>
    </row>
    <row r="821" s="14" customFormat="1">
      <c r="A821" s="14"/>
      <c r="B821" s="244"/>
      <c r="C821" s="245"/>
      <c r="D821" s="235" t="s">
        <v>147</v>
      </c>
      <c r="E821" s="246" t="s">
        <v>19</v>
      </c>
      <c r="F821" s="247" t="s">
        <v>563</v>
      </c>
      <c r="G821" s="245"/>
      <c r="H821" s="248">
        <v>21.600000000000001</v>
      </c>
      <c r="I821" s="249"/>
      <c r="J821" s="245"/>
      <c r="K821" s="245"/>
      <c r="L821" s="250"/>
      <c r="M821" s="251"/>
      <c r="N821" s="252"/>
      <c r="O821" s="252"/>
      <c r="P821" s="252"/>
      <c r="Q821" s="252"/>
      <c r="R821" s="252"/>
      <c r="S821" s="252"/>
      <c r="T821" s="253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4" t="s">
        <v>147</v>
      </c>
      <c r="AU821" s="254" t="s">
        <v>80</v>
      </c>
      <c r="AV821" s="14" t="s">
        <v>80</v>
      </c>
      <c r="AW821" s="14" t="s">
        <v>33</v>
      </c>
      <c r="AX821" s="14" t="s">
        <v>72</v>
      </c>
      <c r="AY821" s="254" t="s">
        <v>136</v>
      </c>
    </row>
    <row r="822" s="16" customFormat="1">
      <c r="A822" s="16"/>
      <c r="B822" s="266"/>
      <c r="C822" s="267"/>
      <c r="D822" s="235" t="s">
        <v>147</v>
      </c>
      <c r="E822" s="268" t="s">
        <v>19</v>
      </c>
      <c r="F822" s="269" t="s">
        <v>167</v>
      </c>
      <c r="G822" s="267"/>
      <c r="H822" s="270">
        <v>43</v>
      </c>
      <c r="I822" s="271"/>
      <c r="J822" s="267"/>
      <c r="K822" s="267"/>
      <c r="L822" s="272"/>
      <c r="M822" s="273"/>
      <c r="N822" s="274"/>
      <c r="O822" s="274"/>
      <c r="P822" s="274"/>
      <c r="Q822" s="274"/>
      <c r="R822" s="274"/>
      <c r="S822" s="274"/>
      <c r="T822" s="275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T822" s="276" t="s">
        <v>147</v>
      </c>
      <c r="AU822" s="276" t="s">
        <v>80</v>
      </c>
      <c r="AV822" s="16" t="s">
        <v>143</v>
      </c>
      <c r="AW822" s="16" t="s">
        <v>33</v>
      </c>
      <c r="AX822" s="16" t="s">
        <v>76</v>
      </c>
      <c r="AY822" s="276" t="s">
        <v>136</v>
      </c>
    </row>
    <row r="823" s="2" customFormat="1" ht="24.15" customHeight="1">
      <c r="A823" s="41"/>
      <c r="B823" s="42"/>
      <c r="C823" s="215" t="s">
        <v>714</v>
      </c>
      <c r="D823" s="215" t="s">
        <v>138</v>
      </c>
      <c r="E823" s="216" t="s">
        <v>715</v>
      </c>
      <c r="F823" s="217" t="s">
        <v>716</v>
      </c>
      <c r="G823" s="218" t="s">
        <v>195</v>
      </c>
      <c r="H823" s="219">
        <v>6.7999999999999998</v>
      </c>
      <c r="I823" s="220"/>
      <c r="J823" s="221">
        <f>ROUND(I823*H823,2)</f>
        <v>0</v>
      </c>
      <c r="K823" s="217" t="s">
        <v>142</v>
      </c>
      <c r="L823" s="47"/>
      <c r="M823" s="222" t="s">
        <v>19</v>
      </c>
      <c r="N823" s="223" t="s">
        <v>43</v>
      </c>
      <c r="O823" s="87"/>
      <c r="P823" s="224">
        <f>O823*H823</f>
        <v>0</v>
      </c>
      <c r="Q823" s="224">
        <v>0.00020000000000000001</v>
      </c>
      <c r="R823" s="224">
        <f>Q823*H823</f>
        <v>0.0013600000000000001</v>
      </c>
      <c r="S823" s="224">
        <v>0</v>
      </c>
      <c r="T823" s="225">
        <f>S823*H823</f>
        <v>0</v>
      </c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R823" s="226" t="s">
        <v>259</v>
      </c>
      <c r="AT823" s="226" t="s">
        <v>138</v>
      </c>
      <c r="AU823" s="226" t="s">
        <v>80</v>
      </c>
      <c r="AY823" s="20" t="s">
        <v>136</v>
      </c>
      <c r="BE823" s="227">
        <f>IF(N823="základní",J823,0)</f>
        <v>0</v>
      </c>
      <c r="BF823" s="227">
        <f>IF(N823="snížená",J823,0)</f>
        <v>0</v>
      </c>
      <c r="BG823" s="227">
        <f>IF(N823="zákl. přenesená",J823,0)</f>
        <v>0</v>
      </c>
      <c r="BH823" s="227">
        <f>IF(N823="sníž. přenesená",J823,0)</f>
        <v>0</v>
      </c>
      <c r="BI823" s="227">
        <f>IF(N823="nulová",J823,0)</f>
        <v>0</v>
      </c>
      <c r="BJ823" s="20" t="s">
        <v>76</v>
      </c>
      <c r="BK823" s="227">
        <f>ROUND(I823*H823,2)</f>
        <v>0</v>
      </c>
      <c r="BL823" s="20" t="s">
        <v>259</v>
      </c>
      <c r="BM823" s="226" t="s">
        <v>717</v>
      </c>
    </row>
    <row r="824" s="2" customFormat="1">
      <c r="A824" s="41"/>
      <c r="B824" s="42"/>
      <c r="C824" s="43"/>
      <c r="D824" s="228" t="s">
        <v>145</v>
      </c>
      <c r="E824" s="43"/>
      <c r="F824" s="229" t="s">
        <v>718</v>
      </c>
      <c r="G824" s="43"/>
      <c r="H824" s="43"/>
      <c r="I824" s="230"/>
      <c r="J824" s="43"/>
      <c r="K824" s="43"/>
      <c r="L824" s="47"/>
      <c r="M824" s="231"/>
      <c r="N824" s="232"/>
      <c r="O824" s="87"/>
      <c r="P824" s="87"/>
      <c r="Q824" s="87"/>
      <c r="R824" s="87"/>
      <c r="S824" s="87"/>
      <c r="T824" s="88"/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T824" s="20" t="s">
        <v>145</v>
      </c>
      <c r="AU824" s="20" t="s">
        <v>80</v>
      </c>
    </row>
    <row r="825" s="13" customFormat="1">
      <c r="A825" s="13"/>
      <c r="B825" s="233"/>
      <c r="C825" s="234"/>
      <c r="D825" s="235" t="s">
        <v>147</v>
      </c>
      <c r="E825" s="236" t="s">
        <v>19</v>
      </c>
      <c r="F825" s="237" t="s">
        <v>148</v>
      </c>
      <c r="G825" s="234"/>
      <c r="H825" s="236" t="s">
        <v>19</v>
      </c>
      <c r="I825" s="238"/>
      <c r="J825" s="234"/>
      <c r="K825" s="234"/>
      <c r="L825" s="239"/>
      <c r="M825" s="240"/>
      <c r="N825" s="241"/>
      <c r="O825" s="241"/>
      <c r="P825" s="241"/>
      <c r="Q825" s="241"/>
      <c r="R825" s="241"/>
      <c r="S825" s="241"/>
      <c r="T825" s="242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43" t="s">
        <v>147</v>
      </c>
      <c r="AU825" s="243" t="s">
        <v>80</v>
      </c>
      <c r="AV825" s="13" t="s">
        <v>76</v>
      </c>
      <c r="AW825" s="13" t="s">
        <v>33</v>
      </c>
      <c r="AX825" s="13" t="s">
        <v>72</v>
      </c>
      <c r="AY825" s="243" t="s">
        <v>136</v>
      </c>
    </row>
    <row r="826" s="13" customFormat="1">
      <c r="A826" s="13"/>
      <c r="B826" s="233"/>
      <c r="C826" s="234"/>
      <c r="D826" s="235" t="s">
        <v>147</v>
      </c>
      <c r="E826" s="236" t="s">
        <v>19</v>
      </c>
      <c r="F826" s="237" t="s">
        <v>149</v>
      </c>
      <c r="G826" s="234"/>
      <c r="H826" s="236" t="s">
        <v>19</v>
      </c>
      <c r="I826" s="238"/>
      <c r="J826" s="234"/>
      <c r="K826" s="234"/>
      <c r="L826" s="239"/>
      <c r="M826" s="240"/>
      <c r="N826" s="241"/>
      <c r="O826" s="241"/>
      <c r="P826" s="241"/>
      <c r="Q826" s="241"/>
      <c r="R826" s="241"/>
      <c r="S826" s="241"/>
      <c r="T826" s="24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3" t="s">
        <v>147</v>
      </c>
      <c r="AU826" s="243" t="s">
        <v>80</v>
      </c>
      <c r="AV826" s="13" t="s">
        <v>76</v>
      </c>
      <c r="AW826" s="13" t="s">
        <v>33</v>
      </c>
      <c r="AX826" s="13" t="s">
        <v>72</v>
      </c>
      <c r="AY826" s="243" t="s">
        <v>136</v>
      </c>
    </row>
    <row r="827" s="13" customFormat="1">
      <c r="A827" s="13"/>
      <c r="B827" s="233"/>
      <c r="C827" s="234"/>
      <c r="D827" s="235" t="s">
        <v>147</v>
      </c>
      <c r="E827" s="236" t="s">
        <v>19</v>
      </c>
      <c r="F827" s="237" t="s">
        <v>719</v>
      </c>
      <c r="G827" s="234"/>
      <c r="H827" s="236" t="s">
        <v>19</v>
      </c>
      <c r="I827" s="238"/>
      <c r="J827" s="234"/>
      <c r="K827" s="234"/>
      <c r="L827" s="239"/>
      <c r="M827" s="240"/>
      <c r="N827" s="241"/>
      <c r="O827" s="241"/>
      <c r="P827" s="241"/>
      <c r="Q827" s="241"/>
      <c r="R827" s="241"/>
      <c r="S827" s="241"/>
      <c r="T827" s="24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43" t="s">
        <v>147</v>
      </c>
      <c r="AU827" s="243" t="s">
        <v>80</v>
      </c>
      <c r="AV827" s="13" t="s">
        <v>76</v>
      </c>
      <c r="AW827" s="13" t="s">
        <v>33</v>
      </c>
      <c r="AX827" s="13" t="s">
        <v>72</v>
      </c>
      <c r="AY827" s="243" t="s">
        <v>136</v>
      </c>
    </row>
    <row r="828" s="14" customFormat="1">
      <c r="A828" s="14"/>
      <c r="B828" s="244"/>
      <c r="C828" s="245"/>
      <c r="D828" s="235" t="s">
        <v>147</v>
      </c>
      <c r="E828" s="246" t="s">
        <v>19</v>
      </c>
      <c r="F828" s="247" t="s">
        <v>720</v>
      </c>
      <c r="G828" s="245"/>
      <c r="H828" s="248">
        <v>1.2</v>
      </c>
      <c r="I828" s="249"/>
      <c r="J828" s="245"/>
      <c r="K828" s="245"/>
      <c r="L828" s="250"/>
      <c r="M828" s="251"/>
      <c r="N828" s="252"/>
      <c r="O828" s="252"/>
      <c r="P828" s="252"/>
      <c r="Q828" s="252"/>
      <c r="R828" s="252"/>
      <c r="S828" s="252"/>
      <c r="T828" s="25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4" t="s">
        <v>147</v>
      </c>
      <c r="AU828" s="254" t="s">
        <v>80</v>
      </c>
      <c r="AV828" s="14" t="s">
        <v>80</v>
      </c>
      <c r="AW828" s="14" t="s">
        <v>33</v>
      </c>
      <c r="AX828" s="14" t="s">
        <v>72</v>
      </c>
      <c r="AY828" s="254" t="s">
        <v>136</v>
      </c>
    </row>
    <row r="829" s="14" customFormat="1">
      <c r="A829" s="14"/>
      <c r="B829" s="244"/>
      <c r="C829" s="245"/>
      <c r="D829" s="235" t="s">
        <v>147</v>
      </c>
      <c r="E829" s="246" t="s">
        <v>19</v>
      </c>
      <c r="F829" s="247" t="s">
        <v>721</v>
      </c>
      <c r="G829" s="245"/>
      <c r="H829" s="248">
        <v>5.5999999999999996</v>
      </c>
      <c r="I829" s="249"/>
      <c r="J829" s="245"/>
      <c r="K829" s="245"/>
      <c r="L829" s="250"/>
      <c r="M829" s="251"/>
      <c r="N829" s="252"/>
      <c r="O829" s="252"/>
      <c r="P829" s="252"/>
      <c r="Q829" s="252"/>
      <c r="R829" s="252"/>
      <c r="S829" s="252"/>
      <c r="T829" s="25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4" t="s">
        <v>147</v>
      </c>
      <c r="AU829" s="254" t="s">
        <v>80</v>
      </c>
      <c r="AV829" s="14" t="s">
        <v>80</v>
      </c>
      <c r="AW829" s="14" t="s">
        <v>33</v>
      </c>
      <c r="AX829" s="14" t="s">
        <v>72</v>
      </c>
      <c r="AY829" s="254" t="s">
        <v>136</v>
      </c>
    </row>
    <row r="830" s="16" customFormat="1">
      <c r="A830" s="16"/>
      <c r="B830" s="266"/>
      <c r="C830" s="267"/>
      <c r="D830" s="235" t="s">
        <v>147</v>
      </c>
      <c r="E830" s="268" t="s">
        <v>19</v>
      </c>
      <c r="F830" s="269" t="s">
        <v>167</v>
      </c>
      <c r="G830" s="267"/>
      <c r="H830" s="270">
        <v>6.7999999999999998</v>
      </c>
      <c r="I830" s="271"/>
      <c r="J830" s="267"/>
      <c r="K830" s="267"/>
      <c r="L830" s="272"/>
      <c r="M830" s="273"/>
      <c r="N830" s="274"/>
      <c r="O830" s="274"/>
      <c r="P830" s="274"/>
      <c r="Q830" s="274"/>
      <c r="R830" s="274"/>
      <c r="S830" s="274"/>
      <c r="T830" s="275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T830" s="276" t="s">
        <v>147</v>
      </c>
      <c r="AU830" s="276" t="s">
        <v>80</v>
      </c>
      <c r="AV830" s="16" t="s">
        <v>143</v>
      </c>
      <c r="AW830" s="16" t="s">
        <v>33</v>
      </c>
      <c r="AX830" s="16" t="s">
        <v>76</v>
      </c>
      <c r="AY830" s="276" t="s">
        <v>136</v>
      </c>
    </row>
    <row r="831" s="2" customFormat="1" ht="16.5" customHeight="1">
      <c r="A831" s="41"/>
      <c r="B831" s="42"/>
      <c r="C831" s="277" t="s">
        <v>722</v>
      </c>
      <c r="D831" s="277" t="s">
        <v>312</v>
      </c>
      <c r="E831" s="278" t="s">
        <v>723</v>
      </c>
      <c r="F831" s="279" t="s">
        <v>724</v>
      </c>
      <c r="G831" s="280" t="s">
        <v>195</v>
      </c>
      <c r="H831" s="281">
        <v>7.4800000000000004</v>
      </c>
      <c r="I831" s="282"/>
      <c r="J831" s="283">
        <f>ROUND(I831*H831,2)</f>
        <v>0</v>
      </c>
      <c r="K831" s="279" t="s">
        <v>19</v>
      </c>
      <c r="L831" s="284"/>
      <c r="M831" s="285" t="s">
        <v>19</v>
      </c>
      <c r="N831" s="286" t="s">
        <v>43</v>
      </c>
      <c r="O831" s="87"/>
      <c r="P831" s="224">
        <f>O831*H831</f>
        <v>0</v>
      </c>
      <c r="Q831" s="224">
        <v>0.00020000000000000001</v>
      </c>
      <c r="R831" s="224">
        <f>Q831*H831</f>
        <v>0.0014960000000000002</v>
      </c>
      <c r="S831" s="224">
        <v>0</v>
      </c>
      <c r="T831" s="225">
        <f>S831*H831</f>
        <v>0</v>
      </c>
      <c r="U831" s="41"/>
      <c r="V831" s="41"/>
      <c r="W831" s="41"/>
      <c r="X831" s="41"/>
      <c r="Y831" s="41"/>
      <c r="Z831" s="41"/>
      <c r="AA831" s="41"/>
      <c r="AB831" s="41"/>
      <c r="AC831" s="41"/>
      <c r="AD831" s="41"/>
      <c r="AE831" s="41"/>
      <c r="AR831" s="226" t="s">
        <v>364</v>
      </c>
      <c r="AT831" s="226" t="s">
        <v>312</v>
      </c>
      <c r="AU831" s="226" t="s">
        <v>80</v>
      </c>
      <c r="AY831" s="20" t="s">
        <v>136</v>
      </c>
      <c r="BE831" s="227">
        <f>IF(N831="základní",J831,0)</f>
        <v>0</v>
      </c>
      <c r="BF831" s="227">
        <f>IF(N831="snížená",J831,0)</f>
        <v>0</v>
      </c>
      <c r="BG831" s="227">
        <f>IF(N831="zákl. přenesená",J831,0)</f>
        <v>0</v>
      </c>
      <c r="BH831" s="227">
        <f>IF(N831="sníž. přenesená",J831,0)</f>
        <v>0</v>
      </c>
      <c r="BI831" s="227">
        <f>IF(N831="nulová",J831,0)</f>
        <v>0</v>
      </c>
      <c r="BJ831" s="20" t="s">
        <v>76</v>
      </c>
      <c r="BK831" s="227">
        <f>ROUND(I831*H831,2)</f>
        <v>0</v>
      </c>
      <c r="BL831" s="20" t="s">
        <v>259</v>
      </c>
      <c r="BM831" s="226" t="s">
        <v>725</v>
      </c>
    </row>
    <row r="832" s="14" customFormat="1">
      <c r="A832" s="14"/>
      <c r="B832" s="244"/>
      <c r="C832" s="245"/>
      <c r="D832" s="235" t="s">
        <v>147</v>
      </c>
      <c r="E832" s="245"/>
      <c r="F832" s="247" t="s">
        <v>726</v>
      </c>
      <c r="G832" s="245"/>
      <c r="H832" s="248">
        <v>7.4800000000000004</v>
      </c>
      <c r="I832" s="249"/>
      <c r="J832" s="245"/>
      <c r="K832" s="245"/>
      <c r="L832" s="250"/>
      <c r="M832" s="251"/>
      <c r="N832" s="252"/>
      <c r="O832" s="252"/>
      <c r="P832" s="252"/>
      <c r="Q832" s="252"/>
      <c r="R832" s="252"/>
      <c r="S832" s="252"/>
      <c r="T832" s="253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4" t="s">
        <v>147</v>
      </c>
      <c r="AU832" s="254" t="s">
        <v>80</v>
      </c>
      <c r="AV832" s="14" t="s">
        <v>80</v>
      </c>
      <c r="AW832" s="14" t="s">
        <v>4</v>
      </c>
      <c r="AX832" s="14" t="s">
        <v>76</v>
      </c>
      <c r="AY832" s="254" t="s">
        <v>136</v>
      </c>
    </row>
    <row r="833" s="2" customFormat="1" ht="16.5" customHeight="1">
      <c r="A833" s="41"/>
      <c r="B833" s="42"/>
      <c r="C833" s="215" t="s">
        <v>727</v>
      </c>
      <c r="D833" s="215" t="s">
        <v>138</v>
      </c>
      <c r="E833" s="216" t="s">
        <v>728</v>
      </c>
      <c r="F833" s="217" t="s">
        <v>729</v>
      </c>
      <c r="G833" s="218" t="s">
        <v>195</v>
      </c>
      <c r="H833" s="219">
        <v>21.84</v>
      </c>
      <c r="I833" s="220"/>
      <c r="J833" s="221">
        <f>ROUND(I833*H833,2)</f>
        <v>0</v>
      </c>
      <c r="K833" s="217" t="s">
        <v>142</v>
      </c>
      <c r="L833" s="47"/>
      <c r="M833" s="222" t="s">
        <v>19</v>
      </c>
      <c r="N833" s="223" t="s">
        <v>43</v>
      </c>
      <c r="O833" s="87"/>
      <c r="P833" s="224">
        <f>O833*H833</f>
        <v>0</v>
      </c>
      <c r="Q833" s="224">
        <v>0</v>
      </c>
      <c r="R833" s="224">
        <f>Q833*H833</f>
        <v>0</v>
      </c>
      <c r="S833" s="224">
        <v>0.01174</v>
      </c>
      <c r="T833" s="225">
        <f>S833*H833</f>
        <v>0.25640160000000001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26" t="s">
        <v>259</v>
      </c>
      <c r="AT833" s="226" t="s">
        <v>138</v>
      </c>
      <c r="AU833" s="226" t="s">
        <v>80</v>
      </c>
      <c r="AY833" s="20" t="s">
        <v>136</v>
      </c>
      <c r="BE833" s="227">
        <f>IF(N833="základní",J833,0)</f>
        <v>0</v>
      </c>
      <c r="BF833" s="227">
        <f>IF(N833="snížená",J833,0)</f>
        <v>0</v>
      </c>
      <c r="BG833" s="227">
        <f>IF(N833="zákl. přenesená",J833,0)</f>
        <v>0</v>
      </c>
      <c r="BH833" s="227">
        <f>IF(N833="sníž. přenesená",J833,0)</f>
        <v>0</v>
      </c>
      <c r="BI833" s="227">
        <f>IF(N833="nulová",J833,0)</f>
        <v>0</v>
      </c>
      <c r="BJ833" s="20" t="s">
        <v>76</v>
      </c>
      <c r="BK833" s="227">
        <f>ROUND(I833*H833,2)</f>
        <v>0</v>
      </c>
      <c r="BL833" s="20" t="s">
        <v>259</v>
      </c>
      <c r="BM833" s="226" t="s">
        <v>730</v>
      </c>
    </row>
    <row r="834" s="2" customFormat="1">
      <c r="A834" s="41"/>
      <c r="B834" s="42"/>
      <c r="C834" s="43"/>
      <c r="D834" s="228" t="s">
        <v>145</v>
      </c>
      <c r="E834" s="43"/>
      <c r="F834" s="229" t="s">
        <v>731</v>
      </c>
      <c r="G834" s="43"/>
      <c r="H834" s="43"/>
      <c r="I834" s="230"/>
      <c r="J834" s="43"/>
      <c r="K834" s="43"/>
      <c r="L834" s="47"/>
      <c r="M834" s="231"/>
      <c r="N834" s="232"/>
      <c r="O834" s="87"/>
      <c r="P834" s="87"/>
      <c r="Q834" s="87"/>
      <c r="R834" s="87"/>
      <c r="S834" s="87"/>
      <c r="T834" s="88"/>
      <c r="U834" s="41"/>
      <c r="V834" s="41"/>
      <c r="W834" s="41"/>
      <c r="X834" s="41"/>
      <c r="Y834" s="41"/>
      <c r="Z834" s="41"/>
      <c r="AA834" s="41"/>
      <c r="AB834" s="41"/>
      <c r="AC834" s="41"/>
      <c r="AD834" s="41"/>
      <c r="AE834" s="41"/>
      <c r="AT834" s="20" t="s">
        <v>145</v>
      </c>
      <c r="AU834" s="20" t="s">
        <v>80</v>
      </c>
    </row>
    <row r="835" s="13" customFormat="1">
      <c r="A835" s="13"/>
      <c r="B835" s="233"/>
      <c r="C835" s="234"/>
      <c r="D835" s="235" t="s">
        <v>147</v>
      </c>
      <c r="E835" s="236" t="s">
        <v>19</v>
      </c>
      <c r="F835" s="237" t="s">
        <v>334</v>
      </c>
      <c r="G835" s="234"/>
      <c r="H835" s="236" t="s">
        <v>19</v>
      </c>
      <c r="I835" s="238"/>
      <c r="J835" s="234"/>
      <c r="K835" s="234"/>
      <c r="L835" s="239"/>
      <c r="M835" s="240"/>
      <c r="N835" s="241"/>
      <c r="O835" s="241"/>
      <c r="P835" s="241"/>
      <c r="Q835" s="241"/>
      <c r="R835" s="241"/>
      <c r="S835" s="241"/>
      <c r="T835" s="242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43" t="s">
        <v>147</v>
      </c>
      <c r="AU835" s="243" t="s">
        <v>80</v>
      </c>
      <c r="AV835" s="13" t="s">
        <v>76</v>
      </c>
      <c r="AW835" s="13" t="s">
        <v>33</v>
      </c>
      <c r="AX835" s="13" t="s">
        <v>72</v>
      </c>
      <c r="AY835" s="243" t="s">
        <v>136</v>
      </c>
    </row>
    <row r="836" s="13" customFormat="1">
      <c r="A836" s="13"/>
      <c r="B836" s="233"/>
      <c r="C836" s="234"/>
      <c r="D836" s="235" t="s">
        <v>147</v>
      </c>
      <c r="E836" s="236" t="s">
        <v>19</v>
      </c>
      <c r="F836" s="237" t="s">
        <v>732</v>
      </c>
      <c r="G836" s="234"/>
      <c r="H836" s="236" t="s">
        <v>19</v>
      </c>
      <c r="I836" s="238"/>
      <c r="J836" s="234"/>
      <c r="K836" s="234"/>
      <c r="L836" s="239"/>
      <c r="M836" s="240"/>
      <c r="N836" s="241"/>
      <c r="O836" s="241"/>
      <c r="P836" s="241"/>
      <c r="Q836" s="241"/>
      <c r="R836" s="241"/>
      <c r="S836" s="241"/>
      <c r="T836" s="242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43" t="s">
        <v>147</v>
      </c>
      <c r="AU836" s="243" t="s">
        <v>80</v>
      </c>
      <c r="AV836" s="13" t="s">
        <v>76</v>
      </c>
      <c r="AW836" s="13" t="s">
        <v>33</v>
      </c>
      <c r="AX836" s="13" t="s">
        <v>72</v>
      </c>
      <c r="AY836" s="243" t="s">
        <v>136</v>
      </c>
    </row>
    <row r="837" s="13" customFormat="1">
      <c r="A837" s="13"/>
      <c r="B837" s="233"/>
      <c r="C837" s="234"/>
      <c r="D837" s="235" t="s">
        <v>147</v>
      </c>
      <c r="E837" s="236" t="s">
        <v>19</v>
      </c>
      <c r="F837" s="237" t="s">
        <v>149</v>
      </c>
      <c r="G837" s="234"/>
      <c r="H837" s="236" t="s">
        <v>19</v>
      </c>
      <c r="I837" s="238"/>
      <c r="J837" s="234"/>
      <c r="K837" s="234"/>
      <c r="L837" s="239"/>
      <c r="M837" s="240"/>
      <c r="N837" s="241"/>
      <c r="O837" s="241"/>
      <c r="P837" s="241"/>
      <c r="Q837" s="241"/>
      <c r="R837" s="241"/>
      <c r="S837" s="241"/>
      <c r="T837" s="242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3" t="s">
        <v>147</v>
      </c>
      <c r="AU837" s="243" t="s">
        <v>80</v>
      </c>
      <c r="AV837" s="13" t="s">
        <v>76</v>
      </c>
      <c r="AW837" s="13" t="s">
        <v>33</v>
      </c>
      <c r="AX837" s="13" t="s">
        <v>72</v>
      </c>
      <c r="AY837" s="243" t="s">
        <v>136</v>
      </c>
    </row>
    <row r="838" s="13" customFormat="1">
      <c r="A838" s="13"/>
      <c r="B838" s="233"/>
      <c r="C838" s="234"/>
      <c r="D838" s="235" t="s">
        <v>147</v>
      </c>
      <c r="E838" s="236" t="s">
        <v>19</v>
      </c>
      <c r="F838" s="237" t="s">
        <v>150</v>
      </c>
      <c r="G838" s="234"/>
      <c r="H838" s="236" t="s">
        <v>19</v>
      </c>
      <c r="I838" s="238"/>
      <c r="J838" s="234"/>
      <c r="K838" s="234"/>
      <c r="L838" s="239"/>
      <c r="M838" s="240"/>
      <c r="N838" s="241"/>
      <c r="O838" s="241"/>
      <c r="P838" s="241"/>
      <c r="Q838" s="241"/>
      <c r="R838" s="241"/>
      <c r="S838" s="241"/>
      <c r="T838" s="24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43" t="s">
        <v>147</v>
      </c>
      <c r="AU838" s="243" t="s">
        <v>80</v>
      </c>
      <c r="AV838" s="13" t="s">
        <v>76</v>
      </c>
      <c r="AW838" s="13" t="s">
        <v>33</v>
      </c>
      <c r="AX838" s="13" t="s">
        <v>72</v>
      </c>
      <c r="AY838" s="243" t="s">
        <v>136</v>
      </c>
    </row>
    <row r="839" s="14" customFormat="1">
      <c r="A839" s="14"/>
      <c r="B839" s="244"/>
      <c r="C839" s="245"/>
      <c r="D839" s="235" t="s">
        <v>147</v>
      </c>
      <c r="E839" s="246" t="s">
        <v>19</v>
      </c>
      <c r="F839" s="247" t="s">
        <v>733</v>
      </c>
      <c r="G839" s="245"/>
      <c r="H839" s="248">
        <v>11.92</v>
      </c>
      <c r="I839" s="249"/>
      <c r="J839" s="245"/>
      <c r="K839" s="245"/>
      <c r="L839" s="250"/>
      <c r="M839" s="251"/>
      <c r="N839" s="252"/>
      <c r="O839" s="252"/>
      <c r="P839" s="252"/>
      <c r="Q839" s="252"/>
      <c r="R839" s="252"/>
      <c r="S839" s="252"/>
      <c r="T839" s="25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4" t="s">
        <v>147</v>
      </c>
      <c r="AU839" s="254" t="s">
        <v>80</v>
      </c>
      <c r="AV839" s="14" t="s">
        <v>80</v>
      </c>
      <c r="AW839" s="14" t="s">
        <v>33</v>
      </c>
      <c r="AX839" s="14" t="s">
        <v>72</v>
      </c>
      <c r="AY839" s="254" t="s">
        <v>136</v>
      </c>
    </row>
    <row r="840" s="14" customFormat="1">
      <c r="A840" s="14"/>
      <c r="B840" s="244"/>
      <c r="C840" s="245"/>
      <c r="D840" s="235" t="s">
        <v>147</v>
      </c>
      <c r="E840" s="246" t="s">
        <v>19</v>
      </c>
      <c r="F840" s="247" t="s">
        <v>734</v>
      </c>
      <c r="G840" s="245"/>
      <c r="H840" s="248">
        <v>-1.6000000000000001</v>
      </c>
      <c r="I840" s="249"/>
      <c r="J840" s="245"/>
      <c r="K840" s="245"/>
      <c r="L840" s="250"/>
      <c r="M840" s="251"/>
      <c r="N840" s="252"/>
      <c r="O840" s="252"/>
      <c r="P840" s="252"/>
      <c r="Q840" s="252"/>
      <c r="R840" s="252"/>
      <c r="S840" s="252"/>
      <c r="T840" s="25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4" t="s">
        <v>147</v>
      </c>
      <c r="AU840" s="254" t="s">
        <v>80</v>
      </c>
      <c r="AV840" s="14" t="s">
        <v>80</v>
      </c>
      <c r="AW840" s="14" t="s">
        <v>33</v>
      </c>
      <c r="AX840" s="14" t="s">
        <v>72</v>
      </c>
      <c r="AY840" s="254" t="s">
        <v>136</v>
      </c>
    </row>
    <row r="841" s="14" customFormat="1">
      <c r="A841" s="14"/>
      <c r="B841" s="244"/>
      <c r="C841" s="245"/>
      <c r="D841" s="235" t="s">
        <v>147</v>
      </c>
      <c r="E841" s="246" t="s">
        <v>19</v>
      </c>
      <c r="F841" s="247" t="s">
        <v>735</v>
      </c>
      <c r="G841" s="245"/>
      <c r="H841" s="248">
        <v>7.1600000000000001</v>
      </c>
      <c r="I841" s="249"/>
      <c r="J841" s="245"/>
      <c r="K841" s="245"/>
      <c r="L841" s="250"/>
      <c r="M841" s="251"/>
      <c r="N841" s="252"/>
      <c r="O841" s="252"/>
      <c r="P841" s="252"/>
      <c r="Q841" s="252"/>
      <c r="R841" s="252"/>
      <c r="S841" s="252"/>
      <c r="T841" s="25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4" t="s">
        <v>147</v>
      </c>
      <c r="AU841" s="254" t="s">
        <v>80</v>
      </c>
      <c r="AV841" s="14" t="s">
        <v>80</v>
      </c>
      <c r="AW841" s="14" t="s">
        <v>33</v>
      </c>
      <c r="AX841" s="14" t="s">
        <v>72</v>
      </c>
      <c r="AY841" s="254" t="s">
        <v>136</v>
      </c>
    </row>
    <row r="842" s="14" customFormat="1">
      <c r="A842" s="14"/>
      <c r="B842" s="244"/>
      <c r="C842" s="245"/>
      <c r="D842" s="235" t="s">
        <v>147</v>
      </c>
      <c r="E842" s="246" t="s">
        <v>19</v>
      </c>
      <c r="F842" s="247" t="s">
        <v>736</v>
      </c>
      <c r="G842" s="245"/>
      <c r="H842" s="248">
        <v>-1.3999999999999999</v>
      </c>
      <c r="I842" s="249"/>
      <c r="J842" s="245"/>
      <c r="K842" s="245"/>
      <c r="L842" s="250"/>
      <c r="M842" s="251"/>
      <c r="N842" s="252"/>
      <c r="O842" s="252"/>
      <c r="P842" s="252"/>
      <c r="Q842" s="252"/>
      <c r="R842" s="252"/>
      <c r="S842" s="252"/>
      <c r="T842" s="253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4" t="s">
        <v>147</v>
      </c>
      <c r="AU842" s="254" t="s">
        <v>80</v>
      </c>
      <c r="AV842" s="14" t="s">
        <v>80</v>
      </c>
      <c r="AW842" s="14" t="s">
        <v>33</v>
      </c>
      <c r="AX842" s="14" t="s">
        <v>72</v>
      </c>
      <c r="AY842" s="254" t="s">
        <v>136</v>
      </c>
    </row>
    <row r="843" s="13" customFormat="1">
      <c r="A843" s="13"/>
      <c r="B843" s="233"/>
      <c r="C843" s="234"/>
      <c r="D843" s="235" t="s">
        <v>147</v>
      </c>
      <c r="E843" s="236" t="s">
        <v>19</v>
      </c>
      <c r="F843" s="237" t="s">
        <v>165</v>
      </c>
      <c r="G843" s="234"/>
      <c r="H843" s="236" t="s">
        <v>19</v>
      </c>
      <c r="I843" s="238"/>
      <c r="J843" s="234"/>
      <c r="K843" s="234"/>
      <c r="L843" s="239"/>
      <c r="M843" s="240"/>
      <c r="N843" s="241"/>
      <c r="O843" s="241"/>
      <c r="P843" s="241"/>
      <c r="Q843" s="241"/>
      <c r="R843" s="241"/>
      <c r="S843" s="241"/>
      <c r="T843" s="24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43" t="s">
        <v>147</v>
      </c>
      <c r="AU843" s="243" t="s">
        <v>80</v>
      </c>
      <c r="AV843" s="13" t="s">
        <v>76</v>
      </c>
      <c r="AW843" s="13" t="s">
        <v>33</v>
      </c>
      <c r="AX843" s="13" t="s">
        <v>72</v>
      </c>
      <c r="AY843" s="243" t="s">
        <v>136</v>
      </c>
    </row>
    <row r="844" s="14" customFormat="1">
      <c r="A844" s="14"/>
      <c r="B844" s="244"/>
      <c r="C844" s="245"/>
      <c r="D844" s="235" t="s">
        <v>147</v>
      </c>
      <c r="E844" s="246" t="s">
        <v>19</v>
      </c>
      <c r="F844" s="247" t="s">
        <v>735</v>
      </c>
      <c r="G844" s="245"/>
      <c r="H844" s="248">
        <v>7.1600000000000001</v>
      </c>
      <c r="I844" s="249"/>
      <c r="J844" s="245"/>
      <c r="K844" s="245"/>
      <c r="L844" s="250"/>
      <c r="M844" s="251"/>
      <c r="N844" s="252"/>
      <c r="O844" s="252"/>
      <c r="P844" s="252"/>
      <c r="Q844" s="252"/>
      <c r="R844" s="252"/>
      <c r="S844" s="252"/>
      <c r="T844" s="25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4" t="s">
        <v>147</v>
      </c>
      <c r="AU844" s="254" t="s">
        <v>80</v>
      </c>
      <c r="AV844" s="14" t="s">
        <v>80</v>
      </c>
      <c r="AW844" s="14" t="s">
        <v>33</v>
      </c>
      <c r="AX844" s="14" t="s">
        <v>72</v>
      </c>
      <c r="AY844" s="254" t="s">
        <v>136</v>
      </c>
    </row>
    <row r="845" s="14" customFormat="1">
      <c r="A845" s="14"/>
      <c r="B845" s="244"/>
      <c r="C845" s="245"/>
      <c r="D845" s="235" t="s">
        <v>147</v>
      </c>
      <c r="E845" s="246" t="s">
        <v>19</v>
      </c>
      <c r="F845" s="247" t="s">
        <v>736</v>
      </c>
      <c r="G845" s="245"/>
      <c r="H845" s="248">
        <v>-1.3999999999999999</v>
      </c>
      <c r="I845" s="249"/>
      <c r="J845" s="245"/>
      <c r="K845" s="245"/>
      <c r="L845" s="250"/>
      <c r="M845" s="251"/>
      <c r="N845" s="252"/>
      <c r="O845" s="252"/>
      <c r="P845" s="252"/>
      <c r="Q845" s="252"/>
      <c r="R845" s="252"/>
      <c r="S845" s="252"/>
      <c r="T845" s="25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4" t="s">
        <v>147</v>
      </c>
      <c r="AU845" s="254" t="s">
        <v>80</v>
      </c>
      <c r="AV845" s="14" t="s">
        <v>80</v>
      </c>
      <c r="AW845" s="14" t="s">
        <v>33</v>
      </c>
      <c r="AX845" s="14" t="s">
        <v>72</v>
      </c>
      <c r="AY845" s="254" t="s">
        <v>136</v>
      </c>
    </row>
    <row r="846" s="16" customFormat="1">
      <c r="A846" s="16"/>
      <c r="B846" s="266"/>
      <c r="C846" s="267"/>
      <c r="D846" s="235" t="s">
        <v>147</v>
      </c>
      <c r="E846" s="268" t="s">
        <v>19</v>
      </c>
      <c r="F846" s="269" t="s">
        <v>167</v>
      </c>
      <c r="G846" s="267"/>
      <c r="H846" s="270">
        <v>21.84</v>
      </c>
      <c r="I846" s="271"/>
      <c r="J846" s="267"/>
      <c r="K846" s="267"/>
      <c r="L846" s="272"/>
      <c r="M846" s="273"/>
      <c r="N846" s="274"/>
      <c r="O846" s="274"/>
      <c r="P846" s="274"/>
      <c r="Q846" s="274"/>
      <c r="R846" s="274"/>
      <c r="S846" s="274"/>
      <c r="T846" s="275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T846" s="276" t="s">
        <v>147</v>
      </c>
      <c r="AU846" s="276" t="s">
        <v>80</v>
      </c>
      <c r="AV846" s="16" t="s">
        <v>143</v>
      </c>
      <c r="AW846" s="16" t="s">
        <v>33</v>
      </c>
      <c r="AX846" s="16" t="s">
        <v>76</v>
      </c>
      <c r="AY846" s="276" t="s">
        <v>136</v>
      </c>
    </row>
    <row r="847" s="2" customFormat="1" ht="24.15" customHeight="1">
      <c r="A847" s="41"/>
      <c r="B847" s="42"/>
      <c r="C847" s="215" t="s">
        <v>737</v>
      </c>
      <c r="D847" s="215" t="s">
        <v>138</v>
      </c>
      <c r="E847" s="216" t="s">
        <v>738</v>
      </c>
      <c r="F847" s="217" t="s">
        <v>739</v>
      </c>
      <c r="G847" s="218" t="s">
        <v>195</v>
      </c>
      <c r="H847" s="219">
        <v>21.84</v>
      </c>
      <c r="I847" s="220"/>
      <c r="J847" s="221">
        <f>ROUND(I847*H847,2)</f>
        <v>0</v>
      </c>
      <c r="K847" s="217" t="s">
        <v>142</v>
      </c>
      <c r="L847" s="47"/>
      <c r="M847" s="222" t="s">
        <v>19</v>
      </c>
      <c r="N847" s="223" t="s">
        <v>43</v>
      </c>
      <c r="O847" s="87"/>
      <c r="P847" s="224">
        <f>O847*H847</f>
        <v>0</v>
      </c>
      <c r="Q847" s="224">
        <v>0.00058399999999999999</v>
      </c>
      <c r="R847" s="224">
        <f>Q847*H847</f>
        <v>0.01275456</v>
      </c>
      <c r="S847" s="224">
        <v>0</v>
      </c>
      <c r="T847" s="225">
        <f>S847*H847</f>
        <v>0</v>
      </c>
      <c r="U847" s="41"/>
      <c r="V847" s="41"/>
      <c r="W847" s="41"/>
      <c r="X847" s="41"/>
      <c r="Y847" s="41"/>
      <c r="Z847" s="41"/>
      <c r="AA847" s="41"/>
      <c r="AB847" s="41"/>
      <c r="AC847" s="41"/>
      <c r="AD847" s="41"/>
      <c r="AE847" s="41"/>
      <c r="AR847" s="226" t="s">
        <v>259</v>
      </c>
      <c r="AT847" s="226" t="s">
        <v>138</v>
      </c>
      <c r="AU847" s="226" t="s">
        <v>80</v>
      </c>
      <c r="AY847" s="20" t="s">
        <v>136</v>
      </c>
      <c r="BE847" s="227">
        <f>IF(N847="základní",J847,0)</f>
        <v>0</v>
      </c>
      <c r="BF847" s="227">
        <f>IF(N847="snížená",J847,0)</f>
        <v>0</v>
      </c>
      <c r="BG847" s="227">
        <f>IF(N847="zákl. přenesená",J847,0)</f>
        <v>0</v>
      </c>
      <c r="BH847" s="227">
        <f>IF(N847="sníž. přenesená",J847,0)</f>
        <v>0</v>
      </c>
      <c r="BI847" s="227">
        <f>IF(N847="nulová",J847,0)</f>
        <v>0</v>
      </c>
      <c r="BJ847" s="20" t="s">
        <v>76</v>
      </c>
      <c r="BK847" s="227">
        <f>ROUND(I847*H847,2)</f>
        <v>0</v>
      </c>
      <c r="BL847" s="20" t="s">
        <v>259</v>
      </c>
      <c r="BM847" s="226" t="s">
        <v>740</v>
      </c>
    </row>
    <row r="848" s="2" customFormat="1">
      <c r="A848" s="41"/>
      <c r="B848" s="42"/>
      <c r="C848" s="43"/>
      <c r="D848" s="228" t="s">
        <v>145</v>
      </c>
      <c r="E848" s="43"/>
      <c r="F848" s="229" t="s">
        <v>741</v>
      </c>
      <c r="G848" s="43"/>
      <c r="H848" s="43"/>
      <c r="I848" s="230"/>
      <c r="J848" s="43"/>
      <c r="K848" s="43"/>
      <c r="L848" s="47"/>
      <c r="M848" s="231"/>
      <c r="N848" s="232"/>
      <c r="O848" s="87"/>
      <c r="P848" s="87"/>
      <c r="Q848" s="87"/>
      <c r="R848" s="87"/>
      <c r="S848" s="87"/>
      <c r="T848" s="88"/>
      <c r="U848" s="41"/>
      <c r="V848" s="41"/>
      <c r="W848" s="41"/>
      <c r="X848" s="41"/>
      <c r="Y848" s="41"/>
      <c r="Z848" s="41"/>
      <c r="AA848" s="41"/>
      <c r="AB848" s="41"/>
      <c r="AC848" s="41"/>
      <c r="AD848" s="41"/>
      <c r="AE848" s="41"/>
      <c r="AT848" s="20" t="s">
        <v>145</v>
      </c>
      <c r="AU848" s="20" t="s">
        <v>80</v>
      </c>
    </row>
    <row r="849" s="13" customFormat="1">
      <c r="A849" s="13"/>
      <c r="B849" s="233"/>
      <c r="C849" s="234"/>
      <c r="D849" s="235" t="s">
        <v>147</v>
      </c>
      <c r="E849" s="236" t="s">
        <v>19</v>
      </c>
      <c r="F849" s="237" t="s">
        <v>163</v>
      </c>
      <c r="G849" s="234"/>
      <c r="H849" s="236" t="s">
        <v>19</v>
      </c>
      <c r="I849" s="238"/>
      <c r="J849" s="234"/>
      <c r="K849" s="234"/>
      <c r="L849" s="239"/>
      <c r="M849" s="240"/>
      <c r="N849" s="241"/>
      <c r="O849" s="241"/>
      <c r="P849" s="241"/>
      <c r="Q849" s="241"/>
      <c r="R849" s="241"/>
      <c r="S849" s="241"/>
      <c r="T849" s="24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43" t="s">
        <v>147</v>
      </c>
      <c r="AU849" s="243" t="s">
        <v>80</v>
      </c>
      <c r="AV849" s="13" t="s">
        <v>76</v>
      </c>
      <c r="AW849" s="13" t="s">
        <v>33</v>
      </c>
      <c r="AX849" s="13" t="s">
        <v>72</v>
      </c>
      <c r="AY849" s="243" t="s">
        <v>136</v>
      </c>
    </row>
    <row r="850" s="13" customFormat="1">
      <c r="A850" s="13"/>
      <c r="B850" s="233"/>
      <c r="C850" s="234"/>
      <c r="D850" s="235" t="s">
        <v>147</v>
      </c>
      <c r="E850" s="236" t="s">
        <v>19</v>
      </c>
      <c r="F850" s="237" t="s">
        <v>149</v>
      </c>
      <c r="G850" s="234"/>
      <c r="H850" s="236" t="s">
        <v>19</v>
      </c>
      <c r="I850" s="238"/>
      <c r="J850" s="234"/>
      <c r="K850" s="234"/>
      <c r="L850" s="239"/>
      <c r="M850" s="240"/>
      <c r="N850" s="241"/>
      <c r="O850" s="241"/>
      <c r="P850" s="241"/>
      <c r="Q850" s="241"/>
      <c r="R850" s="241"/>
      <c r="S850" s="241"/>
      <c r="T850" s="242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3" t="s">
        <v>147</v>
      </c>
      <c r="AU850" s="243" t="s">
        <v>80</v>
      </c>
      <c r="AV850" s="13" t="s">
        <v>76</v>
      </c>
      <c r="AW850" s="13" t="s">
        <v>33</v>
      </c>
      <c r="AX850" s="13" t="s">
        <v>72</v>
      </c>
      <c r="AY850" s="243" t="s">
        <v>136</v>
      </c>
    </row>
    <row r="851" s="13" customFormat="1">
      <c r="A851" s="13"/>
      <c r="B851" s="233"/>
      <c r="C851" s="234"/>
      <c r="D851" s="235" t="s">
        <v>147</v>
      </c>
      <c r="E851" s="236" t="s">
        <v>19</v>
      </c>
      <c r="F851" s="237" t="s">
        <v>150</v>
      </c>
      <c r="G851" s="234"/>
      <c r="H851" s="236" t="s">
        <v>19</v>
      </c>
      <c r="I851" s="238"/>
      <c r="J851" s="234"/>
      <c r="K851" s="234"/>
      <c r="L851" s="239"/>
      <c r="M851" s="240"/>
      <c r="N851" s="241"/>
      <c r="O851" s="241"/>
      <c r="P851" s="241"/>
      <c r="Q851" s="241"/>
      <c r="R851" s="241"/>
      <c r="S851" s="241"/>
      <c r="T851" s="24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43" t="s">
        <v>147</v>
      </c>
      <c r="AU851" s="243" t="s">
        <v>80</v>
      </c>
      <c r="AV851" s="13" t="s">
        <v>76</v>
      </c>
      <c r="AW851" s="13" t="s">
        <v>33</v>
      </c>
      <c r="AX851" s="13" t="s">
        <v>72</v>
      </c>
      <c r="AY851" s="243" t="s">
        <v>136</v>
      </c>
    </row>
    <row r="852" s="14" customFormat="1">
      <c r="A852" s="14"/>
      <c r="B852" s="244"/>
      <c r="C852" s="245"/>
      <c r="D852" s="235" t="s">
        <v>147</v>
      </c>
      <c r="E852" s="246" t="s">
        <v>19</v>
      </c>
      <c r="F852" s="247" t="s">
        <v>733</v>
      </c>
      <c r="G852" s="245"/>
      <c r="H852" s="248">
        <v>11.92</v>
      </c>
      <c r="I852" s="249"/>
      <c r="J852" s="245"/>
      <c r="K852" s="245"/>
      <c r="L852" s="250"/>
      <c r="M852" s="251"/>
      <c r="N852" s="252"/>
      <c r="O852" s="252"/>
      <c r="P852" s="252"/>
      <c r="Q852" s="252"/>
      <c r="R852" s="252"/>
      <c r="S852" s="252"/>
      <c r="T852" s="25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4" t="s">
        <v>147</v>
      </c>
      <c r="AU852" s="254" t="s">
        <v>80</v>
      </c>
      <c r="AV852" s="14" t="s">
        <v>80</v>
      </c>
      <c r="AW852" s="14" t="s">
        <v>33</v>
      </c>
      <c r="AX852" s="14" t="s">
        <v>72</v>
      </c>
      <c r="AY852" s="254" t="s">
        <v>136</v>
      </c>
    </row>
    <row r="853" s="14" customFormat="1">
      <c r="A853" s="14"/>
      <c r="B853" s="244"/>
      <c r="C853" s="245"/>
      <c r="D853" s="235" t="s">
        <v>147</v>
      </c>
      <c r="E853" s="246" t="s">
        <v>19</v>
      </c>
      <c r="F853" s="247" t="s">
        <v>734</v>
      </c>
      <c r="G853" s="245"/>
      <c r="H853" s="248">
        <v>-1.6000000000000001</v>
      </c>
      <c r="I853" s="249"/>
      <c r="J853" s="245"/>
      <c r="K853" s="245"/>
      <c r="L853" s="250"/>
      <c r="M853" s="251"/>
      <c r="N853" s="252"/>
      <c r="O853" s="252"/>
      <c r="P853" s="252"/>
      <c r="Q853" s="252"/>
      <c r="R853" s="252"/>
      <c r="S853" s="252"/>
      <c r="T853" s="25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4" t="s">
        <v>147</v>
      </c>
      <c r="AU853" s="254" t="s">
        <v>80</v>
      </c>
      <c r="AV853" s="14" t="s">
        <v>80</v>
      </c>
      <c r="AW853" s="14" t="s">
        <v>33</v>
      </c>
      <c r="AX853" s="14" t="s">
        <v>72</v>
      </c>
      <c r="AY853" s="254" t="s">
        <v>136</v>
      </c>
    </row>
    <row r="854" s="14" customFormat="1">
      <c r="A854" s="14"/>
      <c r="B854" s="244"/>
      <c r="C854" s="245"/>
      <c r="D854" s="235" t="s">
        <v>147</v>
      </c>
      <c r="E854" s="246" t="s">
        <v>19</v>
      </c>
      <c r="F854" s="247" t="s">
        <v>735</v>
      </c>
      <c r="G854" s="245"/>
      <c r="H854" s="248">
        <v>7.1600000000000001</v>
      </c>
      <c r="I854" s="249"/>
      <c r="J854" s="245"/>
      <c r="K854" s="245"/>
      <c r="L854" s="250"/>
      <c r="M854" s="251"/>
      <c r="N854" s="252"/>
      <c r="O854" s="252"/>
      <c r="P854" s="252"/>
      <c r="Q854" s="252"/>
      <c r="R854" s="252"/>
      <c r="S854" s="252"/>
      <c r="T854" s="25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4" t="s">
        <v>147</v>
      </c>
      <c r="AU854" s="254" t="s">
        <v>80</v>
      </c>
      <c r="AV854" s="14" t="s">
        <v>80</v>
      </c>
      <c r="AW854" s="14" t="s">
        <v>33</v>
      </c>
      <c r="AX854" s="14" t="s">
        <v>72</v>
      </c>
      <c r="AY854" s="254" t="s">
        <v>136</v>
      </c>
    </row>
    <row r="855" s="14" customFormat="1">
      <c r="A855" s="14"/>
      <c r="B855" s="244"/>
      <c r="C855" s="245"/>
      <c r="D855" s="235" t="s">
        <v>147</v>
      </c>
      <c r="E855" s="246" t="s">
        <v>19</v>
      </c>
      <c r="F855" s="247" t="s">
        <v>736</v>
      </c>
      <c r="G855" s="245"/>
      <c r="H855" s="248">
        <v>-1.3999999999999999</v>
      </c>
      <c r="I855" s="249"/>
      <c r="J855" s="245"/>
      <c r="K855" s="245"/>
      <c r="L855" s="250"/>
      <c r="M855" s="251"/>
      <c r="N855" s="252"/>
      <c r="O855" s="252"/>
      <c r="P855" s="252"/>
      <c r="Q855" s="252"/>
      <c r="R855" s="252"/>
      <c r="S855" s="252"/>
      <c r="T855" s="253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4" t="s">
        <v>147</v>
      </c>
      <c r="AU855" s="254" t="s">
        <v>80</v>
      </c>
      <c r="AV855" s="14" t="s">
        <v>80</v>
      </c>
      <c r="AW855" s="14" t="s">
        <v>33</v>
      </c>
      <c r="AX855" s="14" t="s">
        <v>72</v>
      </c>
      <c r="AY855" s="254" t="s">
        <v>136</v>
      </c>
    </row>
    <row r="856" s="13" customFormat="1">
      <c r="A856" s="13"/>
      <c r="B856" s="233"/>
      <c r="C856" s="234"/>
      <c r="D856" s="235" t="s">
        <v>147</v>
      </c>
      <c r="E856" s="236" t="s">
        <v>19</v>
      </c>
      <c r="F856" s="237" t="s">
        <v>165</v>
      </c>
      <c r="G856" s="234"/>
      <c r="H856" s="236" t="s">
        <v>19</v>
      </c>
      <c r="I856" s="238"/>
      <c r="J856" s="234"/>
      <c r="K856" s="234"/>
      <c r="L856" s="239"/>
      <c r="M856" s="240"/>
      <c r="N856" s="241"/>
      <c r="O856" s="241"/>
      <c r="P856" s="241"/>
      <c r="Q856" s="241"/>
      <c r="R856" s="241"/>
      <c r="S856" s="241"/>
      <c r="T856" s="242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43" t="s">
        <v>147</v>
      </c>
      <c r="AU856" s="243" t="s">
        <v>80</v>
      </c>
      <c r="AV856" s="13" t="s">
        <v>76</v>
      </c>
      <c r="AW856" s="13" t="s">
        <v>33</v>
      </c>
      <c r="AX856" s="13" t="s">
        <v>72</v>
      </c>
      <c r="AY856" s="243" t="s">
        <v>136</v>
      </c>
    </row>
    <row r="857" s="14" customFormat="1">
      <c r="A857" s="14"/>
      <c r="B857" s="244"/>
      <c r="C857" s="245"/>
      <c r="D857" s="235" t="s">
        <v>147</v>
      </c>
      <c r="E857" s="246" t="s">
        <v>19</v>
      </c>
      <c r="F857" s="247" t="s">
        <v>735</v>
      </c>
      <c r="G857" s="245"/>
      <c r="H857" s="248">
        <v>7.1600000000000001</v>
      </c>
      <c r="I857" s="249"/>
      <c r="J857" s="245"/>
      <c r="K857" s="245"/>
      <c r="L857" s="250"/>
      <c r="M857" s="251"/>
      <c r="N857" s="252"/>
      <c r="O857" s="252"/>
      <c r="P857" s="252"/>
      <c r="Q857" s="252"/>
      <c r="R857" s="252"/>
      <c r="S857" s="252"/>
      <c r="T857" s="25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4" t="s">
        <v>147</v>
      </c>
      <c r="AU857" s="254" t="s">
        <v>80</v>
      </c>
      <c r="AV857" s="14" t="s">
        <v>80</v>
      </c>
      <c r="AW857" s="14" t="s">
        <v>33</v>
      </c>
      <c r="AX857" s="14" t="s">
        <v>72</v>
      </c>
      <c r="AY857" s="254" t="s">
        <v>136</v>
      </c>
    </row>
    <row r="858" s="14" customFormat="1">
      <c r="A858" s="14"/>
      <c r="B858" s="244"/>
      <c r="C858" s="245"/>
      <c r="D858" s="235" t="s">
        <v>147</v>
      </c>
      <c r="E858" s="246" t="s">
        <v>19</v>
      </c>
      <c r="F858" s="247" t="s">
        <v>736</v>
      </c>
      <c r="G858" s="245"/>
      <c r="H858" s="248">
        <v>-1.3999999999999999</v>
      </c>
      <c r="I858" s="249"/>
      <c r="J858" s="245"/>
      <c r="K858" s="245"/>
      <c r="L858" s="250"/>
      <c r="M858" s="251"/>
      <c r="N858" s="252"/>
      <c r="O858" s="252"/>
      <c r="P858" s="252"/>
      <c r="Q858" s="252"/>
      <c r="R858" s="252"/>
      <c r="S858" s="252"/>
      <c r="T858" s="253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54" t="s">
        <v>147</v>
      </c>
      <c r="AU858" s="254" t="s">
        <v>80</v>
      </c>
      <c r="AV858" s="14" t="s">
        <v>80</v>
      </c>
      <c r="AW858" s="14" t="s">
        <v>33</v>
      </c>
      <c r="AX858" s="14" t="s">
        <v>72</v>
      </c>
      <c r="AY858" s="254" t="s">
        <v>136</v>
      </c>
    </row>
    <row r="859" s="16" customFormat="1">
      <c r="A859" s="16"/>
      <c r="B859" s="266"/>
      <c r="C859" s="267"/>
      <c r="D859" s="235" t="s">
        <v>147</v>
      </c>
      <c r="E859" s="268" t="s">
        <v>19</v>
      </c>
      <c r="F859" s="269" t="s">
        <v>167</v>
      </c>
      <c r="G859" s="267"/>
      <c r="H859" s="270">
        <v>21.84</v>
      </c>
      <c r="I859" s="271"/>
      <c r="J859" s="267"/>
      <c r="K859" s="267"/>
      <c r="L859" s="272"/>
      <c r="M859" s="273"/>
      <c r="N859" s="274"/>
      <c r="O859" s="274"/>
      <c r="P859" s="274"/>
      <c r="Q859" s="274"/>
      <c r="R859" s="274"/>
      <c r="S859" s="274"/>
      <c r="T859" s="275"/>
      <c r="U859" s="16"/>
      <c r="V859" s="16"/>
      <c r="W859" s="16"/>
      <c r="X859" s="16"/>
      <c r="Y859" s="16"/>
      <c r="Z859" s="16"/>
      <c r="AA859" s="16"/>
      <c r="AB859" s="16"/>
      <c r="AC859" s="16"/>
      <c r="AD859" s="16"/>
      <c r="AE859" s="16"/>
      <c r="AT859" s="276" t="s">
        <v>147</v>
      </c>
      <c r="AU859" s="276" t="s">
        <v>80</v>
      </c>
      <c r="AV859" s="16" t="s">
        <v>143</v>
      </c>
      <c r="AW859" s="16" t="s">
        <v>33</v>
      </c>
      <c r="AX859" s="16" t="s">
        <v>76</v>
      </c>
      <c r="AY859" s="276" t="s">
        <v>136</v>
      </c>
    </row>
    <row r="860" s="2" customFormat="1" ht="16.5" customHeight="1">
      <c r="A860" s="41"/>
      <c r="B860" s="42"/>
      <c r="C860" s="277" t="s">
        <v>742</v>
      </c>
      <c r="D860" s="277" t="s">
        <v>312</v>
      </c>
      <c r="E860" s="278" t="s">
        <v>743</v>
      </c>
      <c r="F860" s="279" t="s">
        <v>744</v>
      </c>
      <c r="G860" s="280" t="s">
        <v>181</v>
      </c>
      <c r="H860" s="281">
        <v>2.4020000000000001</v>
      </c>
      <c r="I860" s="282"/>
      <c r="J860" s="283">
        <f>ROUND(I860*H860,2)</f>
        <v>0</v>
      </c>
      <c r="K860" s="279" t="s">
        <v>19</v>
      </c>
      <c r="L860" s="284"/>
      <c r="M860" s="285" t="s">
        <v>19</v>
      </c>
      <c r="N860" s="286" t="s">
        <v>43</v>
      </c>
      <c r="O860" s="87"/>
      <c r="P860" s="224">
        <f>O860*H860</f>
        <v>0</v>
      </c>
      <c r="Q860" s="224">
        <v>0.021999999999999999</v>
      </c>
      <c r="R860" s="224">
        <f>Q860*H860</f>
        <v>0.052844000000000002</v>
      </c>
      <c r="S860" s="224">
        <v>0</v>
      </c>
      <c r="T860" s="225">
        <f>S860*H860</f>
        <v>0</v>
      </c>
      <c r="U860" s="41"/>
      <c r="V860" s="41"/>
      <c r="W860" s="41"/>
      <c r="X860" s="41"/>
      <c r="Y860" s="41"/>
      <c r="Z860" s="41"/>
      <c r="AA860" s="41"/>
      <c r="AB860" s="41"/>
      <c r="AC860" s="41"/>
      <c r="AD860" s="41"/>
      <c r="AE860" s="41"/>
      <c r="AR860" s="226" t="s">
        <v>364</v>
      </c>
      <c r="AT860" s="226" t="s">
        <v>312</v>
      </c>
      <c r="AU860" s="226" t="s">
        <v>80</v>
      </c>
      <c r="AY860" s="20" t="s">
        <v>136</v>
      </c>
      <c r="BE860" s="227">
        <f>IF(N860="základní",J860,0)</f>
        <v>0</v>
      </c>
      <c r="BF860" s="227">
        <f>IF(N860="snížená",J860,0)</f>
        <v>0</v>
      </c>
      <c r="BG860" s="227">
        <f>IF(N860="zákl. přenesená",J860,0)</f>
        <v>0</v>
      </c>
      <c r="BH860" s="227">
        <f>IF(N860="sníž. přenesená",J860,0)</f>
        <v>0</v>
      </c>
      <c r="BI860" s="227">
        <f>IF(N860="nulová",J860,0)</f>
        <v>0</v>
      </c>
      <c r="BJ860" s="20" t="s">
        <v>76</v>
      </c>
      <c r="BK860" s="227">
        <f>ROUND(I860*H860,2)</f>
        <v>0</v>
      </c>
      <c r="BL860" s="20" t="s">
        <v>259</v>
      </c>
      <c r="BM860" s="226" t="s">
        <v>745</v>
      </c>
    </row>
    <row r="861" s="2" customFormat="1">
      <c r="A861" s="41"/>
      <c r="B861" s="42"/>
      <c r="C861" s="43"/>
      <c r="D861" s="235" t="s">
        <v>316</v>
      </c>
      <c r="E861" s="43"/>
      <c r="F861" s="287" t="s">
        <v>746</v>
      </c>
      <c r="G861" s="43"/>
      <c r="H861" s="43"/>
      <c r="I861" s="230"/>
      <c r="J861" s="43"/>
      <c r="K861" s="43"/>
      <c r="L861" s="47"/>
      <c r="M861" s="231"/>
      <c r="N861" s="232"/>
      <c r="O861" s="87"/>
      <c r="P861" s="87"/>
      <c r="Q861" s="87"/>
      <c r="R861" s="87"/>
      <c r="S861" s="87"/>
      <c r="T861" s="88"/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T861" s="20" t="s">
        <v>316</v>
      </c>
      <c r="AU861" s="20" t="s">
        <v>80</v>
      </c>
    </row>
    <row r="862" s="14" customFormat="1">
      <c r="A862" s="14"/>
      <c r="B862" s="244"/>
      <c r="C862" s="245"/>
      <c r="D862" s="235" t="s">
        <v>147</v>
      </c>
      <c r="E862" s="246" t="s">
        <v>19</v>
      </c>
      <c r="F862" s="247" t="s">
        <v>747</v>
      </c>
      <c r="G862" s="245"/>
      <c r="H862" s="248">
        <v>2.1840000000000002</v>
      </c>
      <c r="I862" s="249"/>
      <c r="J862" s="245"/>
      <c r="K862" s="245"/>
      <c r="L862" s="250"/>
      <c r="M862" s="251"/>
      <c r="N862" s="252"/>
      <c r="O862" s="252"/>
      <c r="P862" s="252"/>
      <c r="Q862" s="252"/>
      <c r="R862" s="252"/>
      <c r="S862" s="252"/>
      <c r="T862" s="25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4" t="s">
        <v>147</v>
      </c>
      <c r="AU862" s="254" t="s">
        <v>80</v>
      </c>
      <c r="AV862" s="14" t="s">
        <v>80</v>
      </c>
      <c r="AW862" s="14" t="s">
        <v>33</v>
      </c>
      <c r="AX862" s="14" t="s">
        <v>76</v>
      </c>
      <c r="AY862" s="254" t="s">
        <v>136</v>
      </c>
    </row>
    <row r="863" s="14" customFormat="1">
      <c r="A863" s="14"/>
      <c r="B863" s="244"/>
      <c r="C863" s="245"/>
      <c r="D863" s="235" t="s">
        <v>147</v>
      </c>
      <c r="E863" s="245"/>
      <c r="F863" s="247" t="s">
        <v>748</v>
      </c>
      <c r="G863" s="245"/>
      <c r="H863" s="248">
        <v>2.4020000000000001</v>
      </c>
      <c r="I863" s="249"/>
      <c r="J863" s="245"/>
      <c r="K863" s="245"/>
      <c r="L863" s="250"/>
      <c r="M863" s="251"/>
      <c r="N863" s="252"/>
      <c r="O863" s="252"/>
      <c r="P863" s="252"/>
      <c r="Q863" s="252"/>
      <c r="R863" s="252"/>
      <c r="S863" s="252"/>
      <c r="T863" s="25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54" t="s">
        <v>147</v>
      </c>
      <c r="AU863" s="254" t="s">
        <v>80</v>
      </c>
      <c r="AV863" s="14" t="s">
        <v>80</v>
      </c>
      <c r="AW863" s="14" t="s">
        <v>4</v>
      </c>
      <c r="AX863" s="14" t="s">
        <v>76</v>
      </c>
      <c r="AY863" s="254" t="s">
        <v>136</v>
      </c>
    </row>
    <row r="864" s="2" customFormat="1" ht="16.5" customHeight="1">
      <c r="A864" s="41"/>
      <c r="B864" s="42"/>
      <c r="C864" s="215" t="s">
        <v>749</v>
      </c>
      <c r="D864" s="215" t="s">
        <v>138</v>
      </c>
      <c r="E864" s="216" t="s">
        <v>750</v>
      </c>
      <c r="F864" s="217" t="s">
        <v>751</v>
      </c>
      <c r="G864" s="218" t="s">
        <v>181</v>
      </c>
      <c r="H864" s="219">
        <v>43</v>
      </c>
      <c r="I864" s="220"/>
      <c r="J864" s="221">
        <f>ROUND(I864*H864,2)</f>
        <v>0</v>
      </c>
      <c r="K864" s="217" t="s">
        <v>142</v>
      </c>
      <c r="L864" s="47"/>
      <c r="M864" s="222" t="s">
        <v>19</v>
      </c>
      <c r="N864" s="223" t="s">
        <v>43</v>
      </c>
      <c r="O864" s="87"/>
      <c r="P864" s="224">
        <f>O864*H864</f>
        <v>0</v>
      </c>
      <c r="Q864" s="224">
        <v>0</v>
      </c>
      <c r="R864" s="224">
        <f>Q864*H864</f>
        <v>0</v>
      </c>
      <c r="S864" s="224">
        <v>0.083169999999999994</v>
      </c>
      <c r="T864" s="225">
        <f>S864*H864</f>
        <v>3.5763099999999999</v>
      </c>
      <c r="U864" s="41"/>
      <c r="V864" s="41"/>
      <c r="W864" s="41"/>
      <c r="X864" s="41"/>
      <c r="Y864" s="41"/>
      <c r="Z864" s="41"/>
      <c r="AA864" s="41"/>
      <c r="AB864" s="41"/>
      <c r="AC864" s="41"/>
      <c r="AD864" s="41"/>
      <c r="AE864" s="41"/>
      <c r="AR864" s="226" t="s">
        <v>259</v>
      </c>
      <c r="AT864" s="226" t="s">
        <v>138</v>
      </c>
      <c r="AU864" s="226" t="s">
        <v>80</v>
      </c>
      <c r="AY864" s="20" t="s">
        <v>136</v>
      </c>
      <c r="BE864" s="227">
        <f>IF(N864="základní",J864,0)</f>
        <v>0</v>
      </c>
      <c r="BF864" s="227">
        <f>IF(N864="snížená",J864,0)</f>
        <v>0</v>
      </c>
      <c r="BG864" s="227">
        <f>IF(N864="zákl. přenesená",J864,0)</f>
        <v>0</v>
      </c>
      <c r="BH864" s="227">
        <f>IF(N864="sníž. přenesená",J864,0)</f>
        <v>0</v>
      </c>
      <c r="BI864" s="227">
        <f>IF(N864="nulová",J864,0)</f>
        <v>0</v>
      </c>
      <c r="BJ864" s="20" t="s">
        <v>76</v>
      </c>
      <c r="BK864" s="227">
        <f>ROUND(I864*H864,2)</f>
        <v>0</v>
      </c>
      <c r="BL864" s="20" t="s">
        <v>259</v>
      </c>
      <c r="BM864" s="226" t="s">
        <v>752</v>
      </c>
    </row>
    <row r="865" s="2" customFormat="1">
      <c r="A865" s="41"/>
      <c r="B865" s="42"/>
      <c r="C865" s="43"/>
      <c r="D865" s="228" t="s">
        <v>145</v>
      </c>
      <c r="E865" s="43"/>
      <c r="F865" s="229" t="s">
        <v>753</v>
      </c>
      <c r="G865" s="43"/>
      <c r="H865" s="43"/>
      <c r="I865" s="230"/>
      <c r="J865" s="43"/>
      <c r="K865" s="43"/>
      <c r="L865" s="47"/>
      <c r="M865" s="231"/>
      <c r="N865" s="232"/>
      <c r="O865" s="87"/>
      <c r="P865" s="87"/>
      <c r="Q865" s="87"/>
      <c r="R865" s="87"/>
      <c r="S865" s="87"/>
      <c r="T865" s="88"/>
      <c r="U865" s="41"/>
      <c r="V865" s="41"/>
      <c r="W865" s="41"/>
      <c r="X865" s="41"/>
      <c r="Y865" s="41"/>
      <c r="Z865" s="41"/>
      <c r="AA865" s="41"/>
      <c r="AB865" s="41"/>
      <c r="AC865" s="41"/>
      <c r="AD865" s="41"/>
      <c r="AE865" s="41"/>
      <c r="AT865" s="20" t="s">
        <v>145</v>
      </c>
      <c r="AU865" s="20" t="s">
        <v>80</v>
      </c>
    </row>
    <row r="866" s="13" customFormat="1">
      <c r="A866" s="13"/>
      <c r="B866" s="233"/>
      <c r="C866" s="234"/>
      <c r="D866" s="235" t="s">
        <v>147</v>
      </c>
      <c r="E866" s="236" t="s">
        <v>19</v>
      </c>
      <c r="F866" s="237" t="s">
        <v>334</v>
      </c>
      <c r="G866" s="234"/>
      <c r="H866" s="236" t="s">
        <v>19</v>
      </c>
      <c r="I866" s="238"/>
      <c r="J866" s="234"/>
      <c r="K866" s="234"/>
      <c r="L866" s="239"/>
      <c r="M866" s="240"/>
      <c r="N866" s="241"/>
      <c r="O866" s="241"/>
      <c r="P866" s="241"/>
      <c r="Q866" s="241"/>
      <c r="R866" s="241"/>
      <c r="S866" s="241"/>
      <c r="T866" s="242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43" t="s">
        <v>147</v>
      </c>
      <c r="AU866" s="243" t="s">
        <v>80</v>
      </c>
      <c r="AV866" s="13" t="s">
        <v>76</v>
      </c>
      <c r="AW866" s="13" t="s">
        <v>33</v>
      </c>
      <c r="AX866" s="13" t="s">
        <v>72</v>
      </c>
      <c r="AY866" s="243" t="s">
        <v>136</v>
      </c>
    </row>
    <row r="867" s="13" customFormat="1">
      <c r="A867" s="13"/>
      <c r="B867" s="233"/>
      <c r="C867" s="234"/>
      <c r="D867" s="235" t="s">
        <v>147</v>
      </c>
      <c r="E867" s="236" t="s">
        <v>19</v>
      </c>
      <c r="F867" s="237" t="s">
        <v>754</v>
      </c>
      <c r="G867" s="234"/>
      <c r="H867" s="236" t="s">
        <v>19</v>
      </c>
      <c r="I867" s="238"/>
      <c r="J867" s="234"/>
      <c r="K867" s="234"/>
      <c r="L867" s="239"/>
      <c r="M867" s="240"/>
      <c r="N867" s="241"/>
      <c r="O867" s="241"/>
      <c r="P867" s="241"/>
      <c r="Q867" s="241"/>
      <c r="R867" s="241"/>
      <c r="S867" s="241"/>
      <c r="T867" s="24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43" t="s">
        <v>147</v>
      </c>
      <c r="AU867" s="243" t="s">
        <v>80</v>
      </c>
      <c r="AV867" s="13" t="s">
        <v>76</v>
      </c>
      <c r="AW867" s="13" t="s">
        <v>33</v>
      </c>
      <c r="AX867" s="13" t="s">
        <v>72</v>
      </c>
      <c r="AY867" s="243" t="s">
        <v>136</v>
      </c>
    </row>
    <row r="868" s="13" customFormat="1">
      <c r="A868" s="13"/>
      <c r="B868" s="233"/>
      <c r="C868" s="234"/>
      <c r="D868" s="235" t="s">
        <v>147</v>
      </c>
      <c r="E868" s="236" t="s">
        <v>19</v>
      </c>
      <c r="F868" s="237" t="s">
        <v>149</v>
      </c>
      <c r="G868" s="234"/>
      <c r="H868" s="236" t="s">
        <v>19</v>
      </c>
      <c r="I868" s="238"/>
      <c r="J868" s="234"/>
      <c r="K868" s="234"/>
      <c r="L868" s="239"/>
      <c r="M868" s="240"/>
      <c r="N868" s="241"/>
      <c r="O868" s="241"/>
      <c r="P868" s="241"/>
      <c r="Q868" s="241"/>
      <c r="R868" s="241"/>
      <c r="S868" s="241"/>
      <c r="T868" s="242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43" t="s">
        <v>147</v>
      </c>
      <c r="AU868" s="243" t="s">
        <v>80</v>
      </c>
      <c r="AV868" s="13" t="s">
        <v>76</v>
      </c>
      <c r="AW868" s="13" t="s">
        <v>33</v>
      </c>
      <c r="AX868" s="13" t="s">
        <v>72</v>
      </c>
      <c r="AY868" s="243" t="s">
        <v>136</v>
      </c>
    </row>
    <row r="869" s="13" customFormat="1">
      <c r="A869" s="13"/>
      <c r="B869" s="233"/>
      <c r="C869" s="234"/>
      <c r="D869" s="235" t="s">
        <v>147</v>
      </c>
      <c r="E869" s="236" t="s">
        <v>19</v>
      </c>
      <c r="F869" s="237" t="s">
        <v>150</v>
      </c>
      <c r="G869" s="234"/>
      <c r="H869" s="236" t="s">
        <v>19</v>
      </c>
      <c r="I869" s="238"/>
      <c r="J869" s="234"/>
      <c r="K869" s="234"/>
      <c r="L869" s="239"/>
      <c r="M869" s="240"/>
      <c r="N869" s="241"/>
      <c r="O869" s="241"/>
      <c r="P869" s="241"/>
      <c r="Q869" s="241"/>
      <c r="R869" s="241"/>
      <c r="S869" s="241"/>
      <c r="T869" s="24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43" t="s">
        <v>147</v>
      </c>
      <c r="AU869" s="243" t="s">
        <v>80</v>
      </c>
      <c r="AV869" s="13" t="s">
        <v>76</v>
      </c>
      <c r="AW869" s="13" t="s">
        <v>33</v>
      </c>
      <c r="AX869" s="13" t="s">
        <v>72</v>
      </c>
      <c r="AY869" s="243" t="s">
        <v>136</v>
      </c>
    </row>
    <row r="870" s="14" customFormat="1">
      <c r="A870" s="14"/>
      <c r="B870" s="244"/>
      <c r="C870" s="245"/>
      <c r="D870" s="235" t="s">
        <v>147</v>
      </c>
      <c r="E870" s="246" t="s">
        <v>19</v>
      </c>
      <c r="F870" s="247" t="s">
        <v>290</v>
      </c>
      <c r="G870" s="245"/>
      <c r="H870" s="248">
        <v>21.399999999999999</v>
      </c>
      <c r="I870" s="249"/>
      <c r="J870" s="245"/>
      <c r="K870" s="245"/>
      <c r="L870" s="250"/>
      <c r="M870" s="251"/>
      <c r="N870" s="252"/>
      <c r="O870" s="252"/>
      <c r="P870" s="252"/>
      <c r="Q870" s="252"/>
      <c r="R870" s="252"/>
      <c r="S870" s="252"/>
      <c r="T870" s="25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54" t="s">
        <v>147</v>
      </c>
      <c r="AU870" s="254" t="s">
        <v>80</v>
      </c>
      <c r="AV870" s="14" t="s">
        <v>80</v>
      </c>
      <c r="AW870" s="14" t="s">
        <v>33</v>
      </c>
      <c r="AX870" s="14" t="s">
        <v>72</v>
      </c>
      <c r="AY870" s="254" t="s">
        <v>136</v>
      </c>
    </row>
    <row r="871" s="13" customFormat="1">
      <c r="A871" s="13"/>
      <c r="B871" s="233"/>
      <c r="C871" s="234"/>
      <c r="D871" s="235" t="s">
        <v>147</v>
      </c>
      <c r="E871" s="236" t="s">
        <v>19</v>
      </c>
      <c r="F871" s="237" t="s">
        <v>165</v>
      </c>
      <c r="G871" s="234"/>
      <c r="H871" s="236" t="s">
        <v>19</v>
      </c>
      <c r="I871" s="238"/>
      <c r="J871" s="234"/>
      <c r="K871" s="234"/>
      <c r="L871" s="239"/>
      <c r="M871" s="240"/>
      <c r="N871" s="241"/>
      <c r="O871" s="241"/>
      <c r="P871" s="241"/>
      <c r="Q871" s="241"/>
      <c r="R871" s="241"/>
      <c r="S871" s="241"/>
      <c r="T871" s="242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T871" s="243" t="s">
        <v>147</v>
      </c>
      <c r="AU871" s="243" t="s">
        <v>80</v>
      </c>
      <c r="AV871" s="13" t="s">
        <v>76</v>
      </c>
      <c r="AW871" s="13" t="s">
        <v>33</v>
      </c>
      <c r="AX871" s="13" t="s">
        <v>72</v>
      </c>
      <c r="AY871" s="243" t="s">
        <v>136</v>
      </c>
    </row>
    <row r="872" s="14" customFormat="1">
      <c r="A872" s="14"/>
      <c r="B872" s="244"/>
      <c r="C872" s="245"/>
      <c r="D872" s="235" t="s">
        <v>147</v>
      </c>
      <c r="E872" s="246" t="s">
        <v>19</v>
      </c>
      <c r="F872" s="247" t="s">
        <v>563</v>
      </c>
      <c r="G872" s="245"/>
      <c r="H872" s="248">
        <v>21.600000000000001</v>
      </c>
      <c r="I872" s="249"/>
      <c r="J872" s="245"/>
      <c r="K872" s="245"/>
      <c r="L872" s="250"/>
      <c r="M872" s="251"/>
      <c r="N872" s="252"/>
      <c r="O872" s="252"/>
      <c r="P872" s="252"/>
      <c r="Q872" s="252"/>
      <c r="R872" s="252"/>
      <c r="S872" s="252"/>
      <c r="T872" s="253"/>
      <c r="U872" s="14"/>
      <c r="V872" s="14"/>
      <c r="W872" s="14"/>
      <c r="X872" s="14"/>
      <c r="Y872" s="14"/>
      <c r="Z872" s="14"/>
      <c r="AA872" s="14"/>
      <c r="AB872" s="14"/>
      <c r="AC872" s="14"/>
      <c r="AD872" s="14"/>
      <c r="AE872" s="14"/>
      <c r="AT872" s="254" t="s">
        <v>147</v>
      </c>
      <c r="AU872" s="254" t="s">
        <v>80</v>
      </c>
      <c r="AV872" s="14" t="s">
        <v>80</v>
      </c>
      <c r="AW872" s="14" t="s">
        <v>33</v>
      </c>
      <c r="AX872" s="14" t="s">
        <v>72</v>
      </c>
      <c r="AY872" s="254" t="s">
        <v>136</v>
      </c>
    </row>
    <row r="873" s="16" customFormat="1">
      <c r="A873" s="16"/>
      <c r="B873" s="266"/>
      <c r="C873" s="267"/>
      <c r="D873" s="235" t="s">
        <v>147</v>
      </c>
      <c r="E873" s="268" t="s">
        <v>19</v>
      </c>
      <c r="F873" s="269" t="s">
        <v>167</v>
      </c>
      <c r="G873" s="267"/>
      <c r="H873" s="270">
        <v>43</v>
      </c>
      <c r="I873" s="271"/>
      <c r="J873" s="267"/>
      <c r="K873" s="267"/>
      <c r="L873" s="272"/>
      <c r="M873" s="273"/>
      <c r="N873" s="274"/>
      <c r="O873" s="274"/>
      <c r="P873" s="274"/>
      <c r="Q873" s="274"/>
      <c r="R873" s="274"/>
      <c r="S873" s="274"/>
      <c r="T873" s="275"/>
      <c r="U873" s="16"/>
      <c r="V873" s="16"/>
      <c r="W873" s="16"/>
      <c r="X873" s="16"/>
      <c r="Y873" s="16"/>
      <c r="Z873" s="16"/>
      <c r="AA873" s="16"/>
      <c r="AB873" s="16"/>
      <c r="AC873" s="16"/>
      <c r="AD873" s="16"/>
      <c r="AE873" s="16"/>
      <c r="AT873" s="276" t="s">
        <v>147</v>
      </c>
      <c r="AU873" s="276" t="s">
        <v>80</v>
      </c>
      <c r="AV873" s="16" t="s">
        <v>143</v>
      </c>
      <c r="AW873" s="16" t="s">
        <v>33</v>
      </c>
      <c r="AX873" s="16" t="s">
        <v>76</v>
      </c>
      <c r="AY873" s="276" t="s">
        <v>136</v>
      </c>
    </row>
    <row r="874" s="2" customFormat="1" ht="24.15" customHeight="1">
      <c r="A874" s="41"/>
      <c r="B874" s="42"/>
      <c r="C874" s="215" t="s">
        <v>755</v>
      </c>
      <c r="D874" s="215" t="s">
        <v>138</v>
      </c>
      <c r="E874" s="216" t="s">
        <v>756</v>
      </c>
      <c r="F874" s="217" t="s">
        <v>757</v>
      </c>
      <c r="G874" s="218" t="s">
        <v>181</v>
      </c>
      <c r="H874" s="219">
        <v>43</v>
      </c>
      <c r="I874" s="220"/>
      <c r="J874" s="221">
        <f>ROUND(I874*H874,2)</f>
        <v>0</v>
      </c>
      <c r="K874" s="217" t="s">
        <v>142</v>
      </c>
      <c r="L874" s="47"/>
      <c r="M874" s="222" t="s">
        <v>19</v>
      </c>
      <c r="N874" s="223" t="s">
        <v>43</v>
      </c>
      <c r="O874" s="87"/>
      <c r="P874" s="224">
        <f>O874*H874</f>
        <v>0</v>
      </c>
      <c r="Q874" s="224">
        <v>0.0053800000000000002</v>
      </c>
      <c r="R874" s="224">
        <f>Q874*H874</f>
        <v>0.23134000000000002</v>
      </c>
      <c r="S874" s="224">
        <v>0</v>
      </c>
      <c r="T874" s="225">
        <f>S874*H874</f>
        <v>0</v>
      </c>
      <c r="U874" s="41"/>
      <c r="V874" s="41"/>
      <c r="W874" s="41"/>
      <c r="X874" s="41"/>
      <c r="Y874" s="41"/>
      <c r="Z874" s="41"/>
      <c r="AA874" s="41"/>
      <c r="AB874" s="41"/>
      <c r="AC874" s="41"/>
      <c r="AD874" s="41"/>
      <c r="AE874" s="41"/>
      <c r="AR874" s="226" t="s">
        <v>259</v>
      </c>
      <c r="AT874" s="226" t="s">
        <v>138</v>
      </c>
      <c r="AU874" s="226" t="s">
        <v>80</v>
      </c>
      <c r="AY874" s="20" t="s">
        <v>136</v>
      </c>
      <c r="BE874" s="227">
        <f>IF(N874="základní",J874,0)</f>
        <v>0</v>
      </c>
      <c r="BF874" s="227">
        <f>IF(N874="snížená",J874,0)</f>
        <v>0</v>
      </c>
      <c r="BG874" s="227">
        <f>IF(N874="zákl. přenesená",J874,0)</f>
        <v>0</v>
      </c>
      <c r="BH874" s="227">
        <f>IF(N874="sníž. přenesená",J874,0)</f>
        <v>0</v>
      </c>
      <c r="BI874" s="227">
        <f>IF(N874="nulová",J874,0)</f>
        <v>0</v>
      </c>
      <c r="BJ874" s="20" t="s">
        <v>76</v>
      </c>
      <c r="BK874" s="227">
        <f>ROUND(I874*H874,2)</f>
        <v>0</v>
      </c>
      <c r="BL874" s="20" t="s">
        <v>259</v>
      </c>
      <c r="BM874" s="226" t="s">
        <v>758</v>
      </c>
    </row>
    <row r="875" s="2" customFormat="1">
      <c r="A875" s="41"/>
      <c r="B875" s="42"/>
      <c r="C875" s="43"/>
      <c r="D875" s="228" t="s">
        <v>145</v>
      </c>
      <c r="E875" s="43"/>
      <c r="F875" s="229" t="s">
        <v>759</v>
      </c>
      <c r="G875" s="43"/>
      <c r="H875" s="43"/>
      <c r="I875" s="230"/>
      <c r="J875" s="43"/>
      <c r="K875" s="43"/>
      <c r="L875" s="47"/>
      <c r="M875" s="231"/>
      <c r="N875" s="232"/>
      <c r="O875" s="87"/>
      <c r="P875" s="87"/>
      <c r="Q875" s="87"/>
      <c r="R875" s="87"/>
      <c r="S875" s="87"/>
      <c r="T875" s="88"/>
      <c r="U875" s="41"/>
      <c r="V875" s="41"/>
      <c r="W875" s="41"/>
      <c r="X875" s="41"/>
      <c r="Y875" s="41"/>
      <c r="Z875" s="41"/>
      <c r="AA875" s="41"/>
      <c r="AB875" s="41"/>
      <c r="AC875" s="41"/>
      <c r="AD875" s="41"/>
      <c r="AE875" s="41"/>
      <c r="AT875" s="20" t="s">
        <v>145</v>
      </c>
      <c r="AU875" s="20" t="s">
        <v>80</v>
      </c>
    </row>
    <row r="876" s="13" customFormat="1">
      <c r="A876" s="13"/>
      <c r="B876" s="233"/>
      <c r="C876" s="234"/>
      <c r="D876" s="235" t="s">
        <v>147</v>
      </c>
      <c r="E876" s="236" t="s">
        <v>19</v>
      </c>
      <c r="F876" s="237" t="s">
        <v>163</v>
      </c>
      <c r="G876" s="234"/>
      <c r="H876" s="236" t="s">
        <v>19</v>
      </c>
      <c r="I876" s="238"/>
      <c r="J876" s="234"/>
      <c r="K876" s="234"/>
      <c r="L876" s="239"/>
      <c r="M876" s="240"/>
      <c r="N876" s="241"/>
      <c r="O876" s="241"/>
      <c r="P876" s="241"/>
      <c r="Q876" s="241"/>
      <c r="R876" s="241"/>
      <c r="S876" s="241"/>
      <c r="T876" s="24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43" t="s">
        <v>147</v>
      </c>
      <c r="AU876" s="243" t="s">
        <v>80</v>
      </c>
      <c r="AV876" s="13" t="s">
        <v>76</v>
      </c>
      <c r="AW876" s="13" t="s">
        <v>33</v>
      </c>
      <c r="AX876" s="13" t="s">
        <v>72</v>
      </c>
      <c r="AY876" s="243" t="s">
        <v>136</v>
      </c>
    </row>
    <row r="877" s="13" customFormat="1">
      <c r="A877" s="13"/>
      <c r="B877" s="233"/>
      <c r="C877" s="234"/>
      <c r="D877" s="235" t="s">
        <v>147</v>
      </c>
      <c r="E877" s="236" t="s">
        <v>19</v>
      </c>
      <c r="F877" s="237" t="s">
        <v>760</v>
      </c>
      <c r="G877" s="234"/>
      <c r="H877" s="236" t="s">
        <v>19</v>
      </c>
      <c r="I877" s="238"/>
      <c r="J877" s="234"/>
      <c r="K877" s="234"/>
      <c r="L877" s="239"/>
      <c r="M877" s="240"/>
      <c r="N877" s="241"/>
      <c r="O877" s="241"/>
      <c r="P877" s="241"/>
      <c r="Q877" s="241"/>
      <c r="R877" s="241"/>
      <c r="S877" s="241"/>
      <c r="T877" s="242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43" t="s">
        <v>147</v>
      </c>
      <c r="AU877" s="243" t="s">
        <v>80</v>
      </c>
      <c r="AV877" s="13" t="s">
        <v>76</v>
      </c>
      <c r="AW877" s="13" t="s">
        <v>33</v>
      </c>
      <c r="AX877" s="13" t="s">
        <v>72</v>
      </c>
      <c r="AY877" s="243" t="s">
        <v>136</v>
      </c>
    </row>
    <row r="878" s="13" customFormat="1">
      <c r="A878" s="13"/>
      <c r="B878" s="233"/>
      <c r="C878" s="234"/>
      <c r="D878" s="235" t="s">
        <v>147</v>
      </c>
      <c r="E878" s="236" t="s">
        <v>19</v>
      </c>
      <c r="F878" s="237" t="s">
        <v>149</v>
      </c>
      <c r="G878" s="234"/>
      <c r="H878" s="236" t="s">
        <v>19</v>
      </c>
      <c r="I878" s="238"/>
      <c r="J878" s="234"/>
      <c r="K878" s="234"/>
      <c r="L878" s="239"/>
      <c r="M878" s="240"/>
      <c r="N878" s="241"/>
      <c r="O878" s="241"/>
      <c r="P878" s="241"/>
      <c r="Q878" s="241"/>
      <c r="R878" s="241"/>
      <c r="S878" s="241"/>
      <c r="T878" s="24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3" t="s">
        <v>147</v>
      </c>
      <c r="AU878" s="243" t="s">
        <v>80</v>
      </c>
      <c r="AV878" s="13" t="s">
        <v>76</v>
      </c>
      <c r="AW878" s="13" t="s">
        <v>33</v>
      </c>
      <c r="AX878" s="13" t="s">
        <v>72</v>
      </c>
      <c r="AY878" s="243" t="s">
        <v>136</v>
      </c>
    </row>
    <row r="879" s="13" customFormat="1">
      <c r="A879" s="13"/>
      <c r="B879" s="233"/>
      <c r="C879" s="234"/>
      <c r="D879" s="235" t="s">
        <v>147</v>
      </c>
      <c r="E879" s="236" t="s">
        <v>19</v>
      </c>
      <c r="F879" s="237" t="s">
        <v>150</v>
      </c>
      <c r="G879" s="234"/>
      <c r="H879" s="236" t="s">
        <v>19</v>
      </c>
      <c r="I879" s="238"/>
      <c r="J879" s="234"/>
      <c r="K879" s="234"/>
      <c r="L879" s="239"/>
      <c r="M879" s="240"/>
      <c r="N879" s="241"/>
      <c r="O879" s="241"/>
      <c r="P879" s="241"/>
      <c r="Q879" s="241"/>
      <c r="R879" s="241"/>
      <c r="S879" s="241"/>
      <c r="T879" s="242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43" t="s">
        <v>147</v>
      </c>
      <c r="AU879" s="243" t="s">
        <v>80</v>
      </c>
      <c r="AV879" s="13" t="s">
        <v>76</v>
      </c>
      <c r="AW879" s="13" t="s">
        <v>33</v>
      </c>
      <c r="AX879" s="13" t="s">
        <v>72</v>
      </c>
      <c r="AY879" s="243" t="s">
        <v>136</v>
      </c>
    </row>
    <row r="880" s="14" customFormat="1">
      <c r="A880" s="14"/>
      <c r="B880" s="244"/>
      <c r="C880" s="245"/>
      <c r="D880" s="235" t="s">
        <v>147</v>
      </c>
      <c r="E880" s="246" t="s">
        <v>19</v>
      </c>
      <c r="F880" s="247" t="s">
        <v>290</v>
      </c>
      <c r="G880" s="245"/>
      <c r="H880" s="248">
        <v>21.399999999999999</v>
      </c>
      <c r="I880" s="249"/>
      <c r="J880" s="245"/>
      <c r="K880" s="245"/>
      <c r="L880" s="250"/>
      <c r="M880" s="251"/>
      <c r="N880" s="252"/>
      <c r="O880" s="252"/>
      <c r="P880" s="252"/>
      <c r="Q880" s="252"/>
      <c r="R880" s="252"/>
      <c r="S880" s="252"/>
      <c r="T880" s="25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4" t="s">
        <v>147</v>
      </c>
      <c r="AU880" s="254" t="s">
        <v>80</v>
      </c>
      <c r="AV880" s="14" t="s">
        <v>80</v>
      </c>
      <c r="AW880" s="14" t="s">
        <v>33</v>
      </c>
      <c r="AX880" s="14" t="s">
        <v>72</v>
      </c>
      <c r="AY880" s="254" t="s">
        <v>136</v>
      </c>
    </row>
    <row r="881" s="13" customFormat="1">
      <c r="A881" s="13"/>
      <c r="B881" s="233"/>
      <c r="C881" s="234"/>
      <c r="D881" s="235" t="s">
        <v>147</v>
      </c>
      <c r="E881" s="236" t="s">
        <v>19</v>
      </c>
      <c r="F881" s="237" t="s">
        <v>165</v>
      </c>
      <c r="G881" s="234"/>
      <c r="H881" s="236" t="s">
        <v>19</v>
      </c>
      <c r="I881" s="238"/>
      <c r="J881" s="234"/>
      <c r="K881" s="234"/>
      <c r="L881" s="239"/>
      <c r="M881" s="240"/>
      <c r="N881" s="241"/>
      <c r="O881" s="241"/>
      <c r="P881" s="241"/>
      <c r="Q881" s="241"/>
      <c r="R881" s="241"/>
      <c r="S881" s="241"/>
      <c r="T881" s="242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43" t="s">
        <v>147</v>
      </c>
      <c r="AU881" s="243" t="s">
        <v>80</v>
      </c>
      <c r="AV881" s="13" t="s">
        <v>76</v>
      </c>
      <c r="AW881" s="13" t="s">
        <v>33</v>
      </c>
      <c r="AX881" s="13" t="s">
        <v>72</v>
      </c>
      <c r="AY881" s="243" t="s">
        <v>136</v>
      </c>
    </row>
    <row r="882" s="14" customFormat="1">
      <c r="A882" s="14"/>
      <c r="B882" s="244"/>
      <c r="C882" s="245"/>
      <c r="D882" s="235" t="s">
        <v>147</v>
      </c>
      <c r="E882" s="246" t="s">
        <v>19</v>
      </c>
      <c r="F882" s="247" t="s">
        <v>563</v>
      </c>
      <c r="G882" s="245"/>
      <c r="H882" s="248">
        <v>21.600000000000001</v>
      </c>
      <c r="I882" s="249"/>
      <c r="J882" s="245"/>
      <c r="K882" s="245"/>
      <c r="L882" s="250"/>
      <c r="M882" s="251"/>
      <c r="N882" s="252"/>
      <c r="O882" s="252"/>
      <c r="P882" s="252"/>
      <c r="Q882" s="252"/>
      <c r="R882" s="252"/>
      <c r="S882" s="252"/>
      <c r="T882" s="253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4" t="s">
        <v>147</v>
      </c>
      <c r="AU882" s="254" t="s">
        <v>80</v>
      </c>
      <c r="AV882" s="14" t="s">
        <v>80</v>
      </c>
      <c r="AW882" s="14" t="s">
        <v>33</v>
      </c>
      <c r="AX882" s="14" t="s">
        <v>72</v>
      </c>
      <c r="AY882" s="254" t="s">
        <v>136</v>
      </c>
    </row>
    <row r="883" s="16" customFormat="1">
      <c r="A883" s="16"/>
      <c r="B883" s="266"/>
      <c r="C883" s="267"/>
      <c r="D883" s="235" t="s">
        <v>147</v>
      </c>
      <c r="E883" s="268" t="s">
        <v>19</v>
      </c>
      <c r="F883" s="269" t="s">
        <v>167</v>
      </c>
      <c r="G883" s="267"/>
      <c r="H883" s="270">
        <v>43</v>
      </c>
      <c r="I883" s="271"/>
      <c r="J883" s="267"/>
      <c r="K883" s="267"/>
      <c r="L883" s="272"/>
      <c r="M883" s="273"/>
      <c r="N883" s="274"/>
      <c r="O883" s="274"/>
      <c r="P883" s="274"/>
      <c r="Q883" s="274"/>
      <c r="R883" s="274"/>
      <c r="S883" s="274"/>
      <c r="T883" s="275"/>
      <c r="U883" s="16"/>
      <c r="V883" s="16"/>
      <c r="W883" s="16"/>
      <c r="X883" s="16"/>
      <c r="Y883" s="16"/>
      <c r="Z883" s="16"/>
      <c r="AA883" s="16"/>
      <c r="AB883" s="16"/>
      <c r="AC883" s="16"/>
      <c r="AD883" s="16"/>
      <c r="AE883" s="16"/>
      <c r="AT883" s="276" t="s">
        <v>147</v>
      </c>
      <c r="AU883" s="276" t="s">
        <v>80</v>
      </c>
      <c r="AV883" s="16" t="s">
        <v>143</v>
      </c>
      <c r="AW883" s="16" t="s">
        <v>33</v>
      </c>
      <c r="AX883" s="16" t="s">
        <v>76</v>
      </c>
      <c r="AY883" s="276" t="s">
        <v>136</v>
      </c>
    </row>
    <row r="884" s="2" customFormat="1" ht="16.5" customHeight="1">
      <c r="A884" s="41"/>
      <c r="B884" s="42"/>
      <c r="C884" s="277" t="s">
        <v>761</v>
      </c>
      <c r="D884" s="277" t="s">
        <v>312</v>
      </c>
      <c r="E884" s="278" t="s">
        <v>743</v>
      </c>
      <c r="F884" s="279" t="s">
        <v>744</v>
      </c>
      <c r="G884" s="280" t="s">
        <v>181</v>
      </c>
      <c r="H884" s="281">
        <v>47.299999999999997</v>
      </c>
      <c r="I884" s="282"/>
      <c r="J884" s="283">
        <f>ROUND(I884*H884,2)</f>
        <v>0</v>
      </c>
      <c r="K884" s="279" t="s">
        <v>19</v>
      </c>
      <c r="L884" s="284"/>
      <c r="M884" s="285" t="s">
        <v>19</v>
      </c>
      <c r="N884" s="286" t="s">
        <v>43</v>
      </c>
      <c r="O884" s="87"/>
      <c r="P884" s="224">
        <f>O884*H884</f>
        <v>0</v>
      </c>
      <c r="Q884" s="224">
        <v>0.021999999999999999</v>
      </c>
      <c r="R884" s="224">
        <f>Q884*H884</f>
        <v>1.0406</v>
      </c>
      <c r="S884" s="224">
        <v>0</v>
      </c>
      <c r="T884" s="225">
        <f>S884*H884</f>
        <v>0</v>
      </c>
      <c r="U884" s="41"/>
      <c r="V884" s="41"/>
      <c r="W884" s="41"/>
      <c r="X884" s="41"/>
      <c r="Y884" s="41"/>
      <c r="Z884" s="41"/>
      <c r="AA884" s="41"/>
      <c r="AB884" s="41"/>
      <c r="AC884" s="41"/>
      <c r="AD884" s="41"/>
      <c r="AE884" s="41"/>
      <c r="AR884" s="226" t="s">
        <v>364</v>
      </c>
      <c r="AT884" s="226" t="s">
        <v>312</v>
      </c>
      <c r="AU884" s="226" t="s">
        <v>80</v>
      </c>
      <c r="AY884" s="20" t="s">
        <v>136</v>
      </c>
      <c r="BE884" s="227">
        <f>IF(N884="základní",J884,0)</f>
        <v>0</v>
      </c>
      <c r="BF884" s="227">
        <f>IF(N884="snížená",J884,0)</f>
        <v>0</v>
      </c>
      <c r="BG884" s="227">
        <f>IF(N884="zákl. přenesená",J884,0)</f>
        <v>0</v>
      </c>
      <c r="BH884" s="227">
        <f>IF(N884="sníž. přenesená",J884,0)</f>
        <v>0</v>
      </c>
      <c r="BI884" s="227">
        <f>IF(N884="nulová",J884,0)</f>
        <v>0</v>
      </c>
      <c r="BJ884" s="20" t="s">
        <v>76</v>
      </c>
      <c r="BK884" s="227">
        <f>ROUND(I884*H884,2)</f>
        <v>0</v>
      </c>
      <c r="BL884" s="20" t="s">
        <v>259</v>
      </c>
      <c r="BM884" s="226" t="s">
        <v>762</v>
      </c>
    </row>
    <row r="885" s="14" customFormat="1">
      <c r="A885" s="14"/>
      <c r="B885" s="244"/>
      <c r="C885" s="245"/>
      <c r="D885" s="235" t="s">
        <v>147</v>
      </c>
      <c r="E885" s="245"/>
      <c r="F885" s="247" t="s">
        <v>763</v>
      </c>
      <c r="G885" s="245"/>
      <c r="H885" s="248">
        <v>47.299999999999997</v>
      </c>
      <c r="I885" s="249"/>
      <c r="J885" s="245"/>
      <c r="K885" s="245"/>
      <c r="L885" s="250"/>
      <c r="M885" s="251"/>
      <c r="N885" s="252"/>
      <c r="O885" s="252"/>
      <c r="P885" s="252"/>
      <c r="Q885" s="252"/>
      <c r="R885" s="252"/>
      <c r="S885" s="252"/>
      <c r="T885" s="25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54" t="s">
        <v>147</v>
      </c>
      <c r="AU885" s="254" t="s">
        <v>80</v>
      </c>
      <c r="AV885" s="14" t="s">
        <v>80</v>
      </c>
      <c r="AW885" s="14" t="s">
        <v>4</v>
      </c>
      <c r="AX885" s="14" t="s">
        <v>76</v>
      </c>
      <c r="AY885" s="254" t="s">
        <v>136</v>
      </c>
    </row>
    <row r="886" s="2" customFormat="1" ht="24.15" customHeight="1">
      <c r="A886" s="41"/>
      <c r="B886" s="42"/>
      <c r="C886" s="215" t="s">
        <v>764</v>
      </c>
      <c r="D886" s="215" t="s">
        <v>138</v>
      </c>
      <c r="E886" s="216" t="s">
        <v>765</v>
      </c>
      <c r="F886" s="217" t="s">
        <v>766</v>
      </c>
      <c r="G886" s="218" t="s">
        <v>181</v>
      </c>
      <c r="H886" s="219">
        <v>14.5</v>
      </c>
      <c r="I886" s="220"/>
      <c r="J886" s="221">
        <f>ROUND(I886*H886,2)</f>
        <v>0</v>
      </c>
      <c r="K886" s="217" t="s">
        <v>142</v>
      </c>
      <c r="L886" s="47"/>
      <c r="M886" s="222" t="s">
        <v>19</v>
      </c>
      <c r="N886" s="223" t="s">
        <v>43</v>
      </c>
      <c r="O886" s="87"/>
      <c r="P886" s="224">
        <f>O886*H886</f>
        <v>0</v>
      </c>
      <c r="Q886" s="224">
        <v>0</v>
      </c>
      <c r="R886" s="224">
        <f>Q886*H886</f>
        <v>0</v>
      </c>
      <c r="S886" s="224">
        <v>0</v>
      </c>
      <c r="T886" s="225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26" t="s">
        <v>259</v>
      </c>
      <c r="AT886" s="226" t="s">
        <v>138</v>
      </c>
      <c r="AU886" s="226" t="s">
        <v>80</v>
      </c>
      <c r="AY886" s="20" t="s">
        <v>136</v>
      </c>
      <c r="BE886" s="227">
        <f>IF(N886="základní",J886,0)</f>
        <v>0</v>
      </c>
      <c r="BF886" s="227">
        <f>IF(N886="snížená",J886,0)</f>
        <v>0</v>
      </c>
      <c r="BG886" s="227">
        <f>IF(N886="zákl. přenesená",J886,0)</f>
        <v>0</v>
      </c>
      <c r="BH886" s="227">
        <f>IF(N886="sníž. přenesená",J886,0)</f>
        <v>0</v>
      </c>
      <c r="BI886" s="227">
        <f>IF(N886="nulová",J886,0)</f>
        <v>0</v>
      </c>
      <c r="BJ886" s="20" t="s">
        <v>76</v>
      </c>
      <c r="BK886" s="227">
        <f>ROUND(I886*H886,2)</f>
        <v>0</v>
      </c>
      <c r="BL886" s="20" t="s">
        <v>259</v>
      </c>
      <c r="BM886" s="226" t="s">
        <v>767</v>
      </c>
    </row>
    <row r="887" s="2" customFormat="1">
      <c r="A887" s="41"/>
      <c r="B887" s="42"/>
      <c r="C887" s="43"/>
      <c r="D887" s="228" t="s">
        <v>145</v>
      </c>
      <c r="E887" s="43"/>
      <c r="F887" s="229" t="s">
        <v>768</v>
      </c>
      <c r="G887" s="43"/>
      <c r="H887" s="43"/>
      <c r="I887" s="230"/>
      <c r="J887" s="43"/>
      <c r="K887" s="43"/>
      <c r="L887" s="47"/>
      <c r="M887" s="231"/>
      <c r="N887" s="232"/>
      <c r="O887" s="87"/>
      <c r="P887" s="87"/>
      <c r="Q887" s="87"/>
      <c r="R887" s="87"/>
      <c r="S887" s="87"/>
      <c r="T887" s="88"/>
      <c r="U887" s="41"/>
      <c r="V887" s="41"/>
      <c r="W887" s="41"/>
      <c r="X887" s="41"/>
      <c r="Y887" s="41"/>
      <c r="Z887" s="41"/>
      <c r="AA887" s="41"/>
      <c r="AB887" s="41"/>
      <c r="AC887" s="41"/>
      <c r="AD887" s="41"/>
      <c r="AE887" s="41"/>
      <c r="AT887" s="20" t="s">
        <v>145</v>
      </c>
      <c r="AU887" s="20" t="s">
        <v>80</v>
      </c>
    </row>
    <row r="888" s="13" customFormat="1">
      <c r="A888" s="13"/>
      <c r="B888" s="233"/>
      <c r="C888" s="234"/>
      <c r="D888" s="235" t="s">
        <v>147</v>
      </c>
      <c r="E888" s="236" t="s">
        <v>19</v>
      </c>
      <c r="F888" s="237" t="s">
        <v>163</v>
      </c>
      <c r="G888" s="234"/>
      <c r="H888" s="236" t="s">
        <v>19</v>
      </c>
      <c r="I888" s="238"/>
      <c r="J888" s="234"/>
      <c r="K888" s="234"/>
      <c r="L888" s="239"/>
      <c r="M888" s="240"/>
      <c r="N888" s="241"/>
      <c r="O888" s="241"/>
      <c r="P888" s="241"/>
      <c r="Q888" s="241"/>
      <c r="R888" s="241"/>
      <c r="S888" s="241"/>
      <c r="T888" s="242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43" t="s">
        <v>147</v>
      </c>
      <c r="AU888" s="243" t="s">
        <v>80</v>
      </c>
      <c r="AV888" s="13" t="s">
        <v>76</v>
      </c>
      <c r="AW888" s="13" t="s">
        <v>33</v>
      </c>
      <c r="AX888" s="13" t="s">
        <v>72</v>
      </c>
      <c r="AY888" s="243" t="s">
        <v>136</v>
      </c>
    </row>
    <row r="889" s="13" customFormat="1">
      <c r="A889" s="13"/>
      <c r="B889" s="233"/>
      <c r="C889" s="234"/>
      <c r="D889" s="235" t="s">
        <v>147</v>
      </c>
      <c r="E889" s="236" t="s">
        <v>19</v>
      </c>
      <c r="F889" s="237" t="s">
        <v>149</v>
      </c>
      <c r="G889" s="234"/>
      <c r="H889" s="236" t="s">
        <v>19</v>
      </c>
      <c r="I889" s="238"/>
      <c r="J889" s="234"/>
      <c r="K889" s="234"/>
      <c r="L889" s="239"/>
      <c r="M889" s="240"/>
      <c r="N889" s="241"/>
      <c r="O889" s="241"/>
      <c r="P889" s="241"/>
      <c r="Q889" s="241"/>
      <c r="R889" s="241"/>
      <c r="S889" s="241"/>
      <c r="T889" s="242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43" t="s">
        <v>147</v>
      </c>
      <c r="AU889" s="243" t="s">
        <v>80</v>
      </c>
      <c r="AV889" s="13" t="s">
        <v>76</v>
      </c>
      <c r="AW889" s="13" t="s">
        <v>33</v>
      </c>
      <c r="AX889" s="13" t="s">
        <v>72</v>
      </c>
      <c r="AY889" s="243" t="s">
        <v>136</v>
      </c>
    </row>
    <row r="890" s="13" customFormat="1">
      <c r="A890" s="13"/>
      <c r="B890" s="233"/>
      <c r="C890" s="234"/>
      <c r="D890" s="235" t="s">
        <v>147</v>
      </c>
      <c r="E890" s="236" t="s">
        <v>19</v>
      </c>
      <c r="F890" s="237" t="s">
        <v>150</v>
      </c>
      <c r="G890" s="234"/>
      <c r="H890" s="236" t="s">
        <v>19</v>
      </c>
      <c r="I890" s="238"/>
      <c r="J890" s="234"/>
      <c r="K890" s="234"/>
      <c r="L890" s="239"/>
      <c r="M890" s="240"/>
      <c r="N890" s="241"/>
      <c r="O890" s="241"/>
      <c r="P890" s="241"/>
      <c r="Q890" s="241"/>
      <c r="R890" s="241"/>
      <c r="S890" s="241"/>
      <c r="T890" s="24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43" t="s">
        <v>147</v>
      </c>
      <c r="AU890" s="243" t="s">
        <v>80</v>
      </c>
      <c r="AV890" s="13" t="s">
        <v>76</v>
      </c>
      <c r="AW890" s="13" t="s">
        <v>33</v>
      </c>
      <c r="AX890" s="13" t="s">
        <v>72</v>
      </c>
      <c r="AY890" s="243" t="s">
        <v>136</v>
      </c>
    </row>
    <row r="891" s="14" customFormat="1">
      <c r="A891" s="14"/>
      <c r="B891" s="244"/>
      <c r="C891" s="245"/>
      <c r="D891" s="235" t="s">
        <v>147</v>
      </c>
      <c r="E891" s="246" t="s">
        <v>19</v>
      </c>
      <c r="F891" s="247" t="s">
        <v>769</v>
      </c>
      <c r="G891" s="245"/>
      <c r="H891" s="248">
        <v>7.25</v>
      </c>
      <c r="I891" s="249"/>
      <c r="J891" s="245"/>
      <c r="K891" s="245"/>
      <c r="L891" s="250"/>
      <c r="M891" s="251"/>
      <c r="N891" s="252"/>
      <c r="O891" s="252"/>
      <c r="P891" s="252"/>
      <c r="Q891" s="252"/>
      <c r="R891" s="252"/>
      <c r="S891" s="252"/>
      <c r="T891" s="25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4" t="s">
        <v>147</v>
      </c>
      <c r="AU891" s="254" t="s">
        <v>80</v>
      </c>
      <c r="AV891" s="14" t="s">
        <v>80</v>
      </c>
      <c r="AW891" s="14" t="s">
        <v>33</v>
      </c>
      <c r="AX891" s="14" t="s">
        <v>72</v>
      </c>
      <c r="AY891" s="254" t="s">
        <v>136</v>
      </c>
    </row>
    <row r="892" s="13" customFormat="1">
      <c r="A892" s="13"/>
      <c r="B892" s="233"/>
      <c r="C892" s="234"/>
      <c r="D892" s="235" t="s">
        <v>147</v>
      </c>
      <c r="E892" s="236" t="s">
        <v>19</v>
      </c>
      <c r="F892" s="237" t="s">
        <v>165</v>
      </c>
      <c r="G892" s="234"/>
      <c r="H892" s="236" t="s">
        <v>19</v>
      </c>
      <c r="I892" s="238"/>
      <c r="J892" s="234"/>
      <c r="K892" s="234"/>
      <c r="L892" s="239"/>
      <c r="M892" s="240"/>
      <c r="N892" s="241"/>
      <c r="O892" s="241"/>
      <c r="P892" s="241"/>
      <c r="Q892" s="241"/>
      <c r="R892" s="241"/>
      <c r="S892" s="241"/>
      <c r="T892" s="24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43" t="s">
        <v>147</v>
      </c>
      <c r="AU892" s="243" t="s">
        <v>80</v>
      </c>
      <c r="AV892" s="13" t="s">
        <v>76</v>
      </c>
      <c r="AW892" s="13" t="s">
        <v>33</v>
      </c>
      <c r="AX892" s="13" t="s">
        <v>72</v>
      </c>
      <c r="AY892" s="243" t="s">
        <v>136</v>
      </c>
    </row>
    <row r="893" s="14" customFormat="1">
      <c r="A893" s="14"/>
      <c r="B893" s="244"/>
      <c r="C893" s="245"/>
      <c r="D893" s="235" t="s">
        <v>147</v>
      </c>
      <c r="E893" s="246" t="s">
        <v>19</v>
      </c>
      <c r="F893" s="247" t="s">
        <v>769</v>
      </c>
      <c r="G893" s="245"/>
      <c r="H893" s="248">
        <v>7.25</v>
      </c>
      <c r="I893" s="249"/>
      <c r="J893" s="245"/>
      <c r="K893" s="245"/>
      <c r="L893" s="250"/>
      <c r="M893" s="251"/>
      <c r="N893" s="252"/>
      <c r="O893" s="252"/>
      <c r="P893" s="252"/>
      <c r="Q893" s="252"/>
      <c r="R893" s="252"/>
      <c r="S893" s="252"/>
      <c r="T893" s="25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4" t="s">
        <v>147</v>
      </c>
      <c r="AU893" s="254" t="s">
        <v>80</v>
      </c>
      <c r="AV893" s="14" t="s">
        <v>80</v>
      </c>
      <c r="AW893" s="14" t="s">
        <v>33</v>
      </c>
      <c r="AX893" s="14" t="s">
        <v>72</v>
      </c>
      <c r="AY893" s="254" t="s">
        <v>136</v>
      </c>
    </row>
    <row r="894" s="16" customFormat="1">
      <c r="A894" s="16"/>
      <c r="B894" s="266"/>
      <c r="C894" s="267"/>
      <c r="D894" s="235" t="s">
        <v>147</v>
      </c>
      <c r="E894" s="268" t="s">
        <v>19</v>
      </c>
      <c r="F894" s="269" t="s">
        <v>167</v>
      </c>
      <c r="G894" s="267"/>
      <c r="H894" s="270">
        <v>14.5</v>
      </c>
      <c r="I894" s="271"/>
      <c r="J894" s="267"/>
      <c r="K894" s="267"/>
      <c r="L894" s="272"/>
      <c r="M894" s="273"/>
      <c r="N894" s="274"/>
      <c r="O894" s="274"/>
      <c r="P894" s="274"/>
      <c r="Q894" s="274"/>
      <c r="R894" s="274"/>
      <c r="S894" s="274"/>
      <c r="T894" s="275"/>
      <c r="U894" s="16"/>
      <c r="V894" s="16"/>
      <c r="W894" s="16"/>
      <c r="X894" s="16"/>
      <c r="Y894" s="16"/>
      <c r="Z894" s="16"/>
      <c r="AA894" s="16"/>
      <c r="AB894" s="16"/>
      <c r="AC894" s="16"/>
      <c r="AD894" s="16"/>
      <c r="AE894" s="16"/>
      <c r="AT894" s="276" t="s">
        <v>147</v>
      </c>
      <c r="AU894" s="276" t="s">
        <v>80</v>
      </c>
      <c r="AV894" s="16" t="s">
        <v>143</v>
      </c>
      <c r="AW894" s="16" t="s">
        <v>33</v>
      </c>
      <c r="AX894" s="16" t="s">
        <v>76</v>
      </c>
      <c r="AY894" s="276" t="s">
        <v>136</v>
      </c>
    </row>
    <row r="895" s="2" customFormat="1" ht="16.5" customHeight="1">
      <c r="A895" s="41"/>
      <c r="B895" s="42"/>
      <c r="C895" s="215" t="s">
        <v>770</v>
      </c>
      <c r="D895" s="215" t="s">
        <v>138</v>
      </c>
      <c r="E895" s="216" t="s">
        <v>771</v>
      </c>
      <c r="F895" s="217" t="s">
        <v>772</v>
      </c>
      <c r="G895" s="218" t="s">
        <v>195</v>
      </c>
      <c r="H895" s="219">
        <v>50</v>
      </c>
      <c r="I895" s="220"/>
      <c r="J895" s="221">
        <f>ROUND(I895*H895,2)</f>
        <v>0</v>
      </c>
      <c r="K895" s="217" t="s">
        <v>142</v>
      </c>
      <c r="L895" s="47"/>
      <c r="M895" s="222" t="s">
        <v>19</v>
      </c>
      <c r="N895" s="223" t="s">
        <v>43</v>
      </c>
      <c r="O895" s="87"/>
      <c r="P895" s="224">
        <f>O895*H895</f>
        <v>0</v>
      </c>
      <c r="Q895" s="224">
        <v>9.0000000000000006E-05</v>
      </c>
      <c r="R895" s="224">
        <f>Q895*H895</f>
        <v>0.0045000000000000005</v>
      </c>
      <c r="S895" s="224">
        <v>0</v>
      </c>
      <c r="T895" s="225">
        <f>S895*H895</f>
        <v>0</v>
      </c>
      <c r="U895" s="41"/>
      <c r="V895" s="41"/>
      <c r="W895" s="41"/>
      <c r="X895" s="41"/>
      <c r="Y895" s="41"/>
      <c r="Z895" s="41"/>
      <c r="AA895" s="41"/>
      <c r="AB895" s="41"/>
      <c r="AC895" s="41"/>
      <c r="AD895" s="41"/>
      <c r="AE895" s="41"/>
      <c r="AR895" s="226" t="s">
        <v>259</v>
      </c>
      <c r="AT895" s="226" t="s">
        <v>138</v>
      </c>
      <c r="AU895" s="226" t="s">
        <v>80</v>
      </c>
      <c r="AY895" s="20" t="s">
        <v>136</v>
      </c>
      <c r="BE895" s="227">
        <f>IF(N895="základní",J895,0)</f>
        <v>0</v>
      </c>
      <c r="BF895" s="227">
        <f>IF(N895="snížená",J895,0)</f>
        <v>0</v>
      </c>
      <c r="BG895" s="227">
        <f>IF(N895="zákl. přenesená",J895,0)</f>
        <v>0</v>
      </c>
      <c r="BH895" s="227">
        <f>IF(N895="sníž. přenesená",J895,0)</f>
        <v>0</v>
      </c>
      <c r="BI895" s="227">
        <f>IF(N895="nulová",J895,0)</f>
        <v>0</v>
      </c>
      <c r="BJ895" s="20" t="s">
        <v>76</v>
      </c>
      <c r="BK895" s="227">
        <f>ROUND(I895*H895,2)</f>
        <v>0</v>
      </c>
      <c r="BL895" s="20" t="s">
        <v>259</v>
      </c>
      <c r="BM895" s="226" t="s">
        <v>773</v>
      </c>
    </row>
    <row r="896" s="2" customFormat="1">
      <c r="A896" s="41"/>
      <c r="B896" s="42"/>
      <c r="C896" s="43"/>
      <c r="D896" s="228" t="s">
        <v>145</v>
      </c>
      <c r="E896" s="43"/>
      <c r="F896" s="229" t="s">
        <v>774</v>
      </c>
      <c r="G896" s="43"/>
      <c r="H896" s="43"/>
      <c r="I896" s="230"/>
      <c r="J896" s="43"/>
      <c r="K896" s="43"/>
      <c r="L896" s="47"/>
      <c r="M896" s="231"/>
      <c r="N896" s="232"/>
      <c r="O896" s="87"/>
      <c r="P896" s="87"/>
      <c r="Q896" s="87"/>
      <c r="R896" s="87"/>
      <c r="S896" s="87"/>
      <c r="T896" s="88"/>
      <c r="U896" s="41"/>
      <c r="V896" s="41"/>
      <c r="W896" s="41"/>
      <c r="X896" s="41"/>
      <c r="Y896" s="41"/>
      <c r="Z896" s="41"/>
      <c r="AA896" s="41"/>
      <c r="AB896" s="41"/>
      <c r="AC896" s="41"/>
      <c r="AD896" s="41"/>
      <c r="AE896" s="41"/>
      <c r="AT896" s="20" t="s">
        <v>145</v>
      </c>
      <c r="AU896" s="20" t="s">
        <v>80</v>
      </c>
    </row>
    <row r="897" s="2" customFormat="1" ht="16.5" customHeight="1">
      <c r="A897" s="41"/>
      <c r="B897" s="42"/>
      <c r="C897" s="215" t="s">
        <v>775</v>
      </c>
      <c r="D897" s="215" t="s">
        <v>138</v>
      </c>
      <c r="E897" s="216" t="s">
        <v>776</v>
      </c>
      <c r="F897" s="217" t="s">
        <v>777</v>
      </c>
      <c r="G897" s="218" t="s">
        <v>195</v>
      </c>
      <c r="H897" s="219">
        <v>30</v>
      </c>
      <c r="I897" s="220"/>
      <c r="J897" s="221">
        <f>ROUND(I897*H897,2)</f>
        <v>0</v>
      </c>
      <c r="K897" s="217" t="s">
        <v>142</v>
      </c>
      <c r="L897" s="47"/>
      <c r="M897" s="222" t="s">
        <v>19</v>
      </c>
      <c r="N897" s="223" t="s">
        <v>43</v>
      </c>
      <c r="O897" s="87"/>
      <c r="P897" s="224">
        <f>O897*H897</f>
        <v>0</v>
      </c>
      <c r="Q897" s="224">
        <v>0</v>
      </c>
      <c r="R897" s="224">
        <f>Q897*H897</f>
        <v>0</v>
      </c>
      <c r="S897" s="224">
        <v>0</v>
      </c>
      <c r="T897" s="225">
        <f>S897*H897</f>
        <v>0</v>
      </c>
      <c r="U897" s="41"/>
      <c r="V897" s="41"/>
      <c r="W897" s="41"/>
      <c r="X897" s="41"/>
      <c r="Y897" s="41"/>
      <c r="Z897" s="41"/>
      <c r="AA897" s="41"/>
      <c r="AB897" s="41"/>
      <c r="AC897" s="41"/>
      <c r="AD897" s="41"/>
      <c r="AE897" s="41"/>
      <c r="AR897" s="226" t="s">
        <v>259</v>
      </c>
      <c r="AT897" s="226" t="s">
        <v>138</v>
      </c>
      <c r="AU897" s="226" t="s">
        <v>80</v>
      </c>
      <c r="AY897" s="20" t="s">
        <v>136</v>
      </c>
      <c r="BE897" s="227">
        <f>IF(N897="základní",J897,0)</f>
        <v>0</v>
      </c>
      <c r="BF897" s="227">
        <f>IF(N897="snížená",J897,0)</f>
        <v>0</v>
      </c>
      <c r="BG897" s="227">
        <f>IF(N897="zákl. přenesená",J897,0)</f>
        <v>0</v>
      </c>
      <c r="BH897" s="227">
        <f>IF(N897="sníž. přenesená",J897,0)</f>
        <v>0</v>
      </c>
      <c r="BI897" s="227">
        <f>IF(N897="nulová",J897,0)</f>
        <v>0</v>
      </c>
      <c r="BJ897" s="20" t="s">
        <v>76</v>
      </c>
      <c r="BK897" s="227">
        <f>ROUND(I897*H897,2)</f>
        <v>0</v>
      </c>
      <c r="BL897" s="20" t="s">
        <v>259</v>
      </c>
      <c r="BM897" s="226" t="s">
        <v>778</v>
      </c>
    </row>
    <row r="898" s="2" customFormat="1">
      <c r="A898" s="41"/>
      <c r="B898" s="42"/>
      <c r="C898" s="43"/>
      <c r="D898" s="228" t="s">
        <v>145</v>
      </c>
      <c r="E898" s="43"/>
      <c r="F898" s="229" t="s">
        <v>779</v>
      </c>
      <c r="G898" s="43"/>
      <c r="H898" s="43"/>
      <c r="I898" s="230"/>
      <c r="J898" s="43"/>
      <c r="K898" s="43"/>
      <c r="L898" s="47"/>
      <c r="M898" s="231"/>
      <c r="N898" s="232"/>
      <c r="O898" s="87"/>
      <c r="P898" s="87"/>
      <c r="Q898" s="87"/>
      <c r="R898" s="87"/>
      <c r="S898" s="87"/>
      <c r="T898" s="88"/>
      <c r="U898" s="41"/>
      <c r="V898" s="41"/>
      <c r="W898" s="41"/>
      <c r="X898" s="41"/>
      <c r="Y898" s="41"/>
      <c r="Z898" s="41"/>
      <c r="AA898" s="41"/>
      <c r="AB898" s="41"/>
      <c r="AC898" s="41"/>
      <c r="AD898" s="41"/>
      <c r="AE898" s="41"/>
      <c r="AT898" s="20" t="s">
        <v>145</v>
      </c>
      <c r="AU898" s="20" t="s">
        <v>80</v>
      </c>
    </row>
    <row r="899" s="2" customFormat="1" ht="16.5" customHeight="1">
      <c r="A899" s="41"/>
      <c r="B899" s="42"/>
      <c r="C899" s="215" t="s">
        <v>780</v>
      </c>
      <c r="D899" s="215" t="s">
        <v>138</v>
      </c>
      <c r="E899" s="216" t="s">
        <v>781</v>
      </c>
      <c r="F899" s="217" t="s">
        <v>782</v>
      </c>
      <c r="G899" s="218" t="s">
        <v>181</v>
      </c>
      <c r="H899" s="219">
        <v>45.183999999999998</v>
      </c>
      <c r="I899" s="220"/>
      <c r="J899" s="221">
        <f>ROUND(I899*H899,2)</f>
        <v>0</v>
      </c>
      <c r="K899" s="217" t="s">
        <v>142</v>
      </c>
      <c r="L899" s="47"/>
      <c r="M899" s="222" t="s">
        <v>19</v>
      </c>
      <c r="N899" s="223" t="s">
        <v>43</v>
      </c>
      <c r="O899" s="87"/>
      <c r="P899" s="224">
        <f>O899*H899</f>
        <v>0</v>
      </c>
      <c r="Q899" s="224">
        <v>4.5000000000000003E-05</v>
      </c>
      <c r="R899" s="224">
        <f>Q899*H899</f>
        <v>0.0020332800000000002</v>
      </c>
      <c r="S899" s="224">
        <v>0</v>
      </c>
      <c r="T899" s="225">
        <f>S899*H899</f>
        <v>0</v>
      </c>
      <c r="U899" s="41"/>
      <c r="V899" s="41"/>
      <c r="W899" s="41"/>
      <c r="X899" s="41"/>
      <c r="Y899" s="41"/>
      <c r="Z899" s="41"/>
      <c r="AA899" s="41"/>
      <c r="AB899" s="41"/>
      <c r="AC899" s="41"/>
      <c r="AD899" s="41"/>
      <c r="AE899" s="41"/>
      <c r="AR899" s="226" t="s">
        <v>259</v>
      </c>
      <c r="AT899" s="226" t="s">
        <v>138</v>
      </c>
      <c r="AU899" s="226" t="s">
        <v>80</v>
      </c>
      <c r="AY899" s="20" t="s">
        <v>136</v>
      </c>
      <c r="BE899" s="227">
        <f>IF(N899="základní",J899,0)</f>
        <v>0</v>
      </c>
      <c r="BF899" s="227">
        <f>IF(N899="snížená",J899,0)</f>
        <v>0</v>
      </c>
      <c r="BG899" s="227">
        <f>IF(N899="zákl. přenesená",J899,0)</f>
        <v>0</v>
      </c>
      <c r="BH899" s="227">
        <f>IF(N899="sníž. přenesená",J899,0)</f>
        <v>0</v>
      </c>
      <c r="BI899" s="227">
        <f>IF(N899="nulová",J899,0)</f>
        <v>0</v>
      </c>
      <c r="BJ899" s="20" t="s">
        <v>76</v>
      </c>
      <c r="BK899" s="227">
        <f>ROUND(I899*H899,2)</f>
        <v>0</v>
      </c>
      <c r="BL899" s="20" t="s">
        <v>259</v>
      </c>
      <c r="BM899" s="226" t="s">
        <v>783</v>
      </c>
    </row>
    <row r="900" s="2" customFormat="1">
      <c r="A900" s="41"/>
      <c r="B900" s="42"/>
      <c r="C900" s="43"/>
      <c r="D900" s="228" t="s">
        <v>145</v>
      </c>
      <c r="E900" s="43"/>
      <c r="F900" s="229" t="s">
        <v>784</v>
      </c>
      <c r="G900" s="43"/>
      <c r="H900" s="43"/>
      <c r="I900" s="230"/>
      <c r="J900" s="43"/>
      <c r="K900" s="43"/>
      <c r="L900" s="47"/>
      <c r="M900" s="231"/>
      <c r="N900" s="232"/>
      <c r="O900" s="87"/>
      <c r="P900" s="87"/>
      <c r="Q900" s="87"/>
      <c r="R900" s="87"/>
      <c r="S900" s="87"/>
      <c r="T900" s="88"/>
      <c r="U900" s="41"/>
      <c r="V900" s="41"/>
      <c r="W900" s="41"/>
      <c r="X900" s="41"/>
      <c r="Y900" s="41"/>
      <c r="Z900" s="41"/>
      <c r="AA900" s="41"/>
      <c r="AB900" s="41"/>
      <c r="AC900" s="41"/>
      <c r="AD900" s="41"/>
      <c r="AE900" s="41"/>
      <c r="AT900" s="20" t="s">
        <v>145</v>
      </c>
      <c r="AU900" s="20" t="s">
        <v>80</v>
      </c>
    </row>
    <row r="901" s="13" customFormat="1">
      <c r="A901" s="13"/>
      <c r="B901" s="233"/>
      <c r="C901" s="234"/>
      <c r="D901" s="235" t="s">
        <v>147</v>
      </c>
      <c r="E901" s="236" t="s">
        <v>19</v>
      </c>
      <c r="F901" s="237" t="s">
        <v>163</v>
      </c>
      <c r="G901" s="234"/>
      <c r="H901" s="236" t="s">
        <v>19</v>
      </c>
      <c r="I901" s="238"/>
      <c r="J901" s="234"/>
      <c r="K901" s="234"/>
      <c r="L901" s="239"/>
      <c r="M901" s="240"/>
      <c r="N901" s="241"/>
      <c r="O901" s="241"/>
      <c r="P901" s="241"/>
      <c r="Q901" s="241"/>
      <c r="R901" s="241"/>
      <c r="S901" s="241"/>
      <c r="T901" s="242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43" t="s">
        <v>147</v>
      </c>
      <c r="AU901" s="243" t="s">
        <v>80</v>
      </c>
      <c r="AV901" s="13" t="s">
        <v>76</v>
      </c>
      <c r="AW901" s="13" t="s">
        <v>33</v>
      </c>
      <c r="AX901" s="13" t="s">
        <v>72</v>
      </c>
      <c r="AY901" s="243" t="s">
        <v>136</v>
      </c>
    </row>
    <row r="902" s="13" customFormat="1">
      <c r="A902" s="13"/>
      <c r="B902" s="233"/>
      <c r="C902" s="234"/>
      <c r="D902" s="235" t="s">
        <v>147</v>
      </c>
      <c r="E902" s="236" t="s">
        <v>19</v>
      </c>
      <c r="F902" s="237" t="s">
        <v>149</v>
      </c>
      <c r="G902" s="234"/>
      <c r="H902" s="236" t="s">
        <v>19</v>
      </c>
      <c r="I902" s="238"/>
      <c r="J902" s="234"/>
      <c r="K902" s="234"/>
      <c r="L902" s="239"/>
      <c r="M902" s="240"/>
      <c r="N902" s="241"/>
      <c r="O902" s="241"/>
      <c r="P902" s="241"/>
      <c r="Q902" s="241"/>
      <c r="R902" s="241"/>
      <c r="S902" s="241"/>
      <c r="T902" s="242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43" t="s">
        <v>147</v>
      </c>
      <c r="AU902" s="243" t="s">
        <v>80</v>
      </c>
      <c r="AV902" s="13" t="s">
        <v>76</v>
      </c>
      <c r="AW902" s="13" t="s">
        <v>33</v>
      </c>
      <c r="AX902" s="13" t="s">
        <v>72</v>
      </c>
      <c r="AY902" s="243" t="s">
        <v>136</v>
      </c>
    </row>
    <row r="903" s="13" customFormat="1">
      <c r="A903" s="13"/>
      <c r="B903" s="233"/>
      <c r="C903" s="234"/>
      <c r="D903" s="235" t="s">
        <v>147</v>
      </c>
      <c r="E903" s="236" t="s">
        <v>19</v>
      </c>
      <c r="F903" s="237" t="s">
        <v>150</v>
      </c>
      <c r="G903" s="234"/>
      <c r="H903" s="236" t="s">
        <v>19</v>
      </c>
      <c r="I903" s="238"/>
      <c r="J903" s="234"/>
      <c r="K903" s="234"/>
      <c r="L903" s="239"/>
      <c r="M903" s="240"/>
      <c r="N903" s="241"/>
      <c r="O903" s="241"/>
      <c r="P903" s="241"/>
      <c r="Q903" s="241"/>
      <c r="R903" s="241"/>
      <c r="S903" s="241"/>
      <c r="T903" s="242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43" t="s">
        <v>147</v>
      </c>
      <c r="AU903" s="243" t="s">
        <v>80</v>
      </c>
      <c r="AV903" s="13" t="s">
        <v>76</v>
      </c>
      <c r="AW903" s="13" t="s">
        <v>33</v>
      </c>
      <c r="AX903" s="13" t="s">
        <v>72</v>
      </c>
      <c r="AY903" s="243" t="s">
        <v>136</v>
      </c>
    </row>
    <row r="904" s="14" customFormat="1">
      <c r="A904" s="14"/>
      <c r="B904" s="244"/>
      <c r="C904" s="245"/>
      <c r="D904" s="235" t="s">
        <v>147</v>
      </c>
      <c r="E904" s="246" t="s">
        <v>19</v>
      </c>
      <c r="F904" s="247" t="s">
        <v>290</v>
      </c>
      <c r="G904" s="245"/>
      <c r="H904" s="248">
        <v>21.399999999999999</v>
      </c>
      <c r="I904" s="249"/>
      <c r="J904" s="245"/>
      <c r="K904" s="245"/>
      <c r="L904" s="250"/>
      <c r="M904" s="251"/>
      <c r="N904" s="252"/>
      <c r="O904" s="252"/>
      <c r="P904" s="252"/>
      <c r="Q904" s="252"/>
      <c r="R904" s="252"/>
      <c r="S904" s="252"/>
      <c r="T904" s="25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54" t="s">
        <v>147</v>
      </c>
      <c r="AU904" s="254" t="s">
        <v>80</v>
      </c>
      <c r="AV904" s="14" t="s">
        <v>80</v>
      </c>
      <c r="AW904" s="14" t="s">
        <v>33</v>
      </c>
      <c r="AX904" s="14" t="s">
        <v>72</v>
      </c>
      <c r="AY904" s="254" t="s">
        <v>136</v>
      </c>
    </row>
    <row r="905" s="13" customFormat="1">
      <c r="A905" s="13"/>
      <c r="B905" s="233"/>
      <c r="C905" s="234"/>
      <c r="D905" s="235" t="s">
        <v>147</v>
      </c>
      <c r="E905" s="236" t="s">
        <v>19</v>
      </c>
      <c r="F905" s="237" t="s">
        <v>165</v>
      </c>
      <c r="G905" s="234"/>
      <c r="H905" s="236" t="s">
        <v>19</v>
      </c>
      <c r="I905" s="238"/>
      <c r="J905" s="234"/>
      <c r="K905" s="234"/>
      <c r="L905" s="239"/>
      <c r="M905" s="240"/>
      <c r="N905" s="241"/>
      <c r="O905" s="241"/>
      <c r="P905" s="241"/>
      <c r="Q905" s="241"/>
      <c r="R905" s="241"/>
      <c r="S905" s="241"/>
      <c r="T905" s="242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43" t="s">
        <v>147</v>
      </c>
      <c r="AU905" s="243" t="s">
        <v>80</v>
      </c>
      <c r="AV905" s="13" t="s">
        <v>76</v>
      </c>
      <c r="AW905" s="13" t="s">
        <v>33</v>
      </c>
      <c r="AX905" s="13" t="s">
        <v>72</v>
      </c>
      <c r="AY905" s="243" t="s">
        <v>136</v>
      </c>
    </row>
    <row r="906" s="14" customFormat="1">
      <c r="A906" s="14"/>
      <c r="B906" s="244"/>
      <c r="C906" s="245"/>
      <c r="D906" s="235" t="s">
        <v>147</v>
      </c>
      <c r="E906" s="246" t="s">
        <v>19</v>
      </c>
      <c r="F906" s="247" t="s">
        <v>563</v>
      </c>
      <c r="G906" s="245"/>
      <c r="H906" s="248">
        <v>21.600000000000001</v>
      </c>
      <c r="I906" s="249"/>
      <c r="J906" s="245"/>
      <c r="K906" s="245"/>
      <c r="L906" s="250"/>
      <c r="M906" s="251"/>
      <c r="N906" s="252"/>
      <c r="O906" s="252"/>
      <c r="P906" s="252"/>
      <c r="Q906" s="252"/>
      <c r="R906" s="252"/>
      <c r="S906" s="252"/>
      <c r="T906" s="25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4" t="s">
        <v>147</v>
      </c>
      <c r="AU906" s="254" t="s">
        <v>80</v>
      </c>
      <c r="AV906" s="14" t="s">
        <v>80</v>
      </c>
      <c r="AW906" s="14" t="s">
        <v>33</v>
      </c>
      <c r="AX906" s="14" t="s">
        <v>72</v>
      </c>
      <c r="AY906" s="254" t="s">
        <v>136</v>
      </c>
    </row>
    <row r="907" s="15" customFormat="1">
      <c r="A907" s="15"/>
      <c r="B907" s="255"/>
      <c r="C907" s="256"/>
      <c r="D907" s="235" t="s">
        <v>147</v>
      </c>
      <c r="E907" s="257" t="s">
        <v>19</v>
      </c>
      <c r="F907" s="258" t="s">
        <v>166</v>
      </c>
      <c r="G907" s="256"/>
      <c r="H907" s="259">
        <v>43</v>
      </c>
      <c r="I907" s="260"/>
      <c r="J907" s="256"/>
      <c r="K907" s="256"/>
      <c r="L907" s="261"/>
      <c r="M907" s="262"/>
      <c r="N907" s="263"/>
      <c r="O907" s="263"/>
      <c r="P907" s="263"/>
      <c r="Q907" s="263"/>
      <c r="R907" s="263"/>
      <c r="S907" s="263"/>
      <c r="T907" s="264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65" t="s">
        <v>147</v>
      </c>
      <c r="AU907" s="265" t="s">
        <v>80</v>
      </c>
      <c r="AV907" s="15" t="s">
        <v>156</v>
      </c>
      <c r="AW907" s="15" t="s">
        <v>33</v>
      </c>
      <c r="AX907" s="15" t="s">
        <v>72</v>
      </c>
      <c r="AY907" s="265" t="s">
        <v>136</v>
      </c>
    </row>
    <row r="908" s="13" customFormat="1">
      <c r="A908" s="13"/>
      <c r="B908" s="233"/>
      <c r="C908" s="234"/>
      <c r="D908" s="235" t="s">
        <v>147</v>
      </c>
      <c r="E908" s="236" t="s">
        <v>19</v>
      </c>
      <c r="F908" s="237" t="s">
        <v>785</v>
      </c>
      <c r="G908" s="234"/>
      <c r="H908" s="236" t="s">
        <v>19</v>
      </c>
      <c r="I908" s="238"/>
      <c r="J908" s="234"/>
      <c r="K908" s="234"/>
      <c r="L908" s="239"/>
      <c r="M908" s="240"/>
      <c r="N908" s="241"/>
      <c r="O908" s="241"/>
      <c r="P908" s="241"/>
      <c r="Q908" s="241"/>
      <c r="R908" s="241"/>
      <c r="S908" s="241"/>
      <c r="T908" s="24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43" t="s">
        <v>147</v>
      </c>
      <c r="AU908" s="243" t="s">
        <v>80</v>
      </c>
      <c r="AV908" s="13" t="s">
        <v>76</v>
      </c>
      <c r="AW908" s="13" t="s">
        <v>33</v>
      </c>
      <c r="AX908" s="13" t="s">
        <v>72</v>
      </c>
      <c r="AY908" s="243" t="s">
        <v>136</v>
      </c>
    </row>
    <row r="909" s="14" customFormat="1">
      <c r="A909" s="14"/>
      <c r="B909" s="244"/>
      <c r="C909" s="245"/>
      <c r="D909" s="235" t="s">
        <v>147</v>
      </c>
      <c r="E909" s="246" t="s">
        <v>19</v>
      </c>
      <c r="F909" s="247" t="s">
        <v>747</v>
      </c>
      <c r="G909" s="245"/>
      <c r="H909" s="248">
        <v>2.1840000000000002</v>
      </c>
      <c r="I909" s="249"/>
      <c r="J909" s="245"/>
      <c r="K909" s="245"/>
      <c r="L909" s="250"/>
      <c r="M909" s="251"/>
      <c r="N909" s="252"/>
      <c r="O909" s="252"/>
      <c r="P909" s="252"/>
      <c r="Q909" s="252"/>
      <c r="R909" s="252"/>
      <c r="S909" s="252"/>
      <c r="T909" s="25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4" t="s">
        <v>147</v>
      </c>
      <c r="AU909" s="254" t="s">
        <v>80</v>
      </c>
      <c r="AV909" s="14" t="s">
        <v>80</v>
      </c>
      <c r="AW909" s="14" t="s">
        <v>33</v>
      </c>
      <c r="AX909" s="14" t="s">
        <v>72</v>
      </c>
      <c r="AY909" s="254" t="s">
        <v>136</v>
      </c>
    </row>
    <row r="910" s="15" customFormat="1">
      <c r="A910" s="15"/>
      <c r="B910" s="255"/>
      <c r="C910" s="256"/>
      <c r="D910" s="235" t="s">
        <v>147</v>
      </c>
      <c r="E910" s="257" t="s">
        <v>19</v>
      </c>
      <c r="F910" s="258" t="s">
        <v>166</v>
      </c>
      <c r="G910" s="256"/>
      <c r="H910" s="259">
        <v>2.1840000000000002</v>
      </c>
      <c r="I910" s="260"/>
      <c r="J910" s="256"/>
      <c r="K910" s="256"/>
      <c r="L910" s="261"/>
      <c r="M910" s="262"/>
      <c r="N910" s="263"/>
      <c r="O910" s="263"/>
      <c r="P910" s="263"/>
      <c r="Q910" s="263"/>
      <c r="R910" s="263"/>
      <c r="S910" s="263"/>
      <c r="T910" s="264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5" t="s">
        <v>147</v>
      </c>
      <c r="AU910" s="265" t="s">
        <v>80</v>
      </c>
      <c r="AV910" s="15" t="s">
        <v>156</v>
      </c>
      <c r="AW910" s="15" t="s">
        <v>33</v>
      </c>
      <c r="AX910" s="15" t="s">
        <v>72</v>
      </c>
      <c r="AY910" s="265" t="s">
        <v>136</v>
      </c>
    </row>
    <row r="911" s="16" customFormat="1">
      <c r="A911" s="16"/>
      <c r="B911" s="266"/>
      <c r="C911" s="267"/>
      <c r="D911" s="235" t="s">
        <v>147</v>
      </c>
      <c r="E911" s="268" t="s">
        <v>19</v>
      </c>
      <c r="F911" s="269" t="s">
        <v>167</v>
      </c>
      <c r="G911" s="267"/>
      <c r="H911" s="270">
        <v>45.183999999999998</v>
      </c>
      <c r="I911" s="271"/>
      <c r="J911" s="267"/>
      <c r="K911" s="267"/>
      <c r="L911" s="272"/>
      <c r="M911" s="273"/>
      <c r="N911" s="274"/>
      <c r="O911" s="274"/>
      <c r="P911" s="274"/>
      <c r="Q911" s="274"/>
      <c r="R911" s="274"/>
      <c r="S911" s="274"/>
      <c r="T911" s="275"/>
      <c r="U911" s="16"/>
      <c r="V911" s="16"/>
      <c r="W911" s="16"/>
      <c r="X911" s="16"/>
      <c r="Y911" s="16"/>
      <c r="Z911" s="16"/>
      <c r="AA911" s="16"/>
      <c r="AB911" s="16"/>
      <c r="AC911" s="16"/>
      <c r="AD911" s="16"/>
      <c r="AE911" s="16"/>
      <c r="AT911" s="276" t="s">
        <v>147</v>
      </c>
      <c r="AU911" s="276" t="s">
        <v>80</v>
      </c>
      <c r="AV911" s="16" t="s">
        <v>143</v>
      </c>
      <c r="AW911" s="16" t="s">
        <v>33</v>
      </c>
      <c r="AX911" s="16" t="s">
        <v>76</v>
      </c>
      <c r="AY911" s="276" t="s">
        <v>136</v>
      </c>
    </row>
    <row r="912" s="2" customFormat="1" ht="24.15" customHeight="1">
      <c r="A912" s="41"/>
      <c r="B912" s="42"/>
      <c r="C912" s="215" t="s">
        <v>786</v>
      </c>
      <c r="D912" s="215" t="s">
        <v>138</v>
      </c>
      <c r="E912" s="216" t="s">
        <v>787</v>
      </c>
      <c r="F912" s="217" t="s">
        <v>788</v>
      </c>
      <c r="G912" s="218" t="s">
        <v>280</v>
      </c>
      <c r="H912" s="219">
        <v>1.3600000000000001</v>
      </c>
      <c r="I912" s="220"/>
      <c r="J912" s="221">
        <f>ROUND(I912*H912,2)</f>
        <v>0</v>
      </c>
      <c r="K912" s="217" t="s">
        <v>142</v>
      </c>
      <c r="L912" s="47"/>
      <c r="M912" s="222" t="s">
        <v>19</v>
      </c>
      <c r="N912" s="223" t="s">
        <v>43</v>
      </c>
      <c r="O912" s="87"/>
      <c r="P912" s="224">
        <f>O912*H912</f>
        <v>0</v>
      </c>
      <c r="Q912" s="224">
        <v>0</v>
      </c>
      <c r="R912" s="224">
        <f>Q912*H912</f>
        <v>0</v>
      </c>
      <c r="S912" s="224">
        <v>0</v>
      </c>
      <c r="T912" s="225">
        <f>S912*H912</f>
        <v>0</v>
      </c>
      <c r="U912" s="41"/>
      <c r="V912" s="41"/>
      <c r="W912" s="41"/>
      <c r="X912" s="41"/>
      <c r="Y912" s="41"/>
      <c r="Z912" s="41"/>
      <c r="AA912" s="41"/>
      <c r="AB912" s="41"/>
      <c r="AC912" s="41"/>
      <c r="AD912" s="41"/>
      <c r="AE912" s="41"/>
      <c r="AR912" s="226" t="s">
        <v>259</v>
      </c>
      <c r="AT912" s="226" t="s">
        <v>138</v>
      </c>
      <c r="AU912" s="226" t="s">
        <v>80</v>
      </c>
      <c r="AY912" s="20" t="s">
        <v>136</v>
      </c>
      <c r="BE912" s="227">
        <f>IF(N912="základní",J912,0)</f>
        <v>0</v>
      </c>
      <c r="BF912" s="227">
        <f>IF(N912="snížená",J912,0)</f>
        <v>0</v>
      </c>
      <c r="BG912" s="227">
        <f>IF(N912="zákl. přenesená",J912,0)</f>
        <v>0</v>
      </c>
      <c r="BH912" s="227">
        <f>IF(N912="sníž. přenesená",J912,0)</f>
        <v>0</v>
      </c>
      <c r="BI912" s="227">
        <f>IF(N912="nulová",J912,0)</f>
        <v>0</v>
      </c>
      <c r="BJ912" s="20" t="s">
        <v>76</v>
      </c>
      <c r="BK912" s="227">
        <f>ROUND(I912*H912,2)</f>
        <v>0</v>
      </c>
      <c r="BL912" s="20" t="s">
        <v>259</v>
      </c>
      <c r="BM912" s="226" t="s">
        <v>789</v>
      </c>
    </row>
    <row r="913" s="2" customFormat="1">
      <c r="A913" s="41"/>
      <c r="B913" s="42"/>
      <c r="C913" s="43"/>
      <c r="D913" s="228" t="s">
        <v>145</v>
      </c>
      <c r="E913" s="43"/>
      <c r="F913" s="229" t="s">
        <v>790</v>
      </c>
      <c r="G913" s="43"/>
      <c r="H913" s="43"/>
      <c r="I913" s="230"/>
      <c r="J913" s="43"/>
      <c r="K913" s="43"/>
      <c r="L913" s="47"/>
      <c r="M913" s="231"/>
      <c r="N913" s="232"/>
      <c r="O913" s="87"/>
      <c r="P913" s="87"/>
      <c r="Q913" s="87"/>
      <c r="R913" s="87"/>
      <c r="S913" s="87"/>
      <c r="T913" s="88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  <c r="AT913" s="20" t="s">
        <v>145</v>
      </c>
      <c r="AU913" s="20" t="s">
        <v>80</v>
      </c>
    </row>
    <row r="914" s="12" customFormat="1" ht="22.8" customHeight="1">
      <c r="A914" s="12"/>
      <c r="B914" s="199"/>
      <c r="C914" s="200"/>
      <c r="D914" s="201" t="s">
        <v>71</v>
      </c>
      <c r="E914" s="213" t="s">
        <v>791</v>
      </c>
      <c r="F914" s="213" t="s">
        <v>792</v>
      </c>
      <c r="G914" s="200"/>
      <c r="H914" s="200"/>
      <c r="I914" s="203"/>
      <c r="J914" s="214">
        <f>BK914</f>
        <v>0</v>
      </c>
      <c r="K914" s="200"/>
      <c r="L914" s="205"/>
      <c r="M914" s="206"/>
      <c r="N914" s="207"/>
      <c r="O914" s="207"/>
      <c r="P914" s="208">
        <f>SUM(P915:P976)</f>
        <v>0</v>
      </c>
      <c r="Q914" s="207"/>
      <c r="R914" s="208">
        <f>SUM(R915:R976)</f>
        <v>0.22654808789999997</v>
      </c>
      <c r="S914" s="207"/>
      <c r="T914" s="209">
        <f>SUM(T915:T976)</f>
        <v>0.098909999999999998</v>
      </c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R914" s="210" t="s">
        <v>80</v>
      </c>
      <c r="AT914" s="211" t="s">
        <v>71</v>
      </c>
      <c r="AU914" s="211" t="s">
        <v>76</v>
      </c>
      <c r="AY914" s="210" t="s">
        <v>136</v>
      </c>
      <c r="BK914" s="212">
        <f>SUM(BK915:BK976)</f>
        <v>0</v>
      </c>
    </row>
    <row r="915" s="2" customFormat="1" ht="21.75" customHeight="1">
      <c r="A915" s="41"/>
      <c r="B915" s="42"/>
      <c r="C915" s="215" t="s">
        <v>793</v>
      </c>
      <c r="D915" s="215" t="s">
        <v>138</v>
      </c>
      <c r="E915" s="216" t="s">
        <v>794</v>
      </c>
      <c r="F915" s="217" t="s">
        <v>795</v>
      </c>
      <c r="G915" s="218" t="s">
        <v>181</v>
      </c>
      <c r="H915" s="219">
        <v>28.300000000000001</v>
      </c>
      <c r="I915" s="220"/>
      <c r="J915" s="221">
        <f>ROUND(I915*H915,2)</f>
        <v>0</v>
      </c>
      <c r="K915" s="217" t="s">
        <v>142</v>
      </c>
      <c r="L915" s="47"/>
      <c r="M915" s="222" t="s">
        <v>19</v>
      </c>
      <c r="N915" s="223" t="s">
        <v>43</v>
      </c>
      <c r="O915" s="87"/>
      <c r="P915" s="224">
        <f>O915*H915</f>
        <v>0</v>
      </c>
      <c r="Q915" s="224">
        <v>4.4799999999999999E-07</v>
      </c>
      <c r="R915" s="224">
        <f>Q915*H915</f>
        <v>1.26784E-05</v>
      </c>
      <c r="S915" s="224">
        <v>0</v>
      </c>
      <c r="T915" s="225">
        <f>S915*H915</f>
        <v>0</v>
      </c>
      <c r="U915" s="41"/>
      <c r="V915" s="41"/>
      <c r="W915" s="41"/>
      <c r="X915" s="41"/>
      <c r="Y915" s="41"/>
      <c r="Z915" s="41"/>
      <c r="AA915" s="41"/>
      <c r="AB915" s="41"/>
      <c r="AC915" s="41"/>
      <c r="AD915" s="41"/>
      <c r="AE915" s="41"/>
      <c r="AR915" s="226" t="s">
        <v>259</v>
      </c>
      <c r="AT915" s="226" t="s">
        <v>138</v>
      </c>
      <c r="AU915" s="226" t="s">
        <v>80</v>
      </c>
      <c r="AY915" s="20" t="s">
        <v>136</v>
      </c>
      <c r="BE915" s="227">
        <f>IF(N915="základní",J915,0)</f>
        <v>0</v>
      </c>
      <c r="BF915" s="227">
        <f>IF(N915="snížená",J915,0)</f>
        <v>0</v>
      </c>
      <c r="BG915" s="227">
        <f>IF(N915="zákl. přenesená",J915,0)</f>
        <v>0</v>
      </c>
      <c r="BH915" s="227">
        <f>IF(N915="sníž. přenesená",J915,0)</f>
        <v>0</v>
      </c>
      <c r="BI915" s="227">
        <f>IF(N915="nulová",J915,0)</f>
        <v>0</v>
      </c>
      <c r="BJ915" s="20" t="s">
        <v>76</v>
      </c>
      <c r="BK915" s="227">
        <f>ROUND(I915*H915,2)</f>
        <v>0</v>
      </c>
      <c r="BL915" s="20" t="s">
        <v>259</v>
      </c>
      <c r="BM915" s="226" t="s">
        <v>796</v>
      </c>
    </row>
    <row r="916" s="2" customFormat="1">
      <c r="A916" s="41"/>
      <c r="B916" s="42"/>
      <c r="C916" s="43"/>
      <c r="D916" s="228" t="s">
        <v>145</v>
      </c>
      <c r="E916" s="43"/>
      <c r="F916" s="229" t="s">
        <v>797</v>
      </c>
      <c r="G916" s="43"/>
      <c r="H916" s="43"/>
      <c r="I916" s="230"/>
      <c r="J916" s="43"/>
      <c r="K916" s="43"/>
      <c r="L916" s="47"/>
      <c r="M916" s="231"/>
      <c r="N916" s="232"/>
      <c r="O916" s="87"/>
      <c r="P916" s="87"/>
      <c r="Q916" s="87"/>
      <c r="R916" s="87"/>
      <c r="S916" s="87"/>
      <c r="T916" s="88"/>
      <c r="U916" s="41"/>
      <c r="V916" s="41"/>
      <c r="W916" s="41"/>
      <c r="X916" s="41"/>
      <c r="Y916" s="41"/>
      <c r="Z916" s="41"/>
      <c r="AA916" s="41"/>
      <c r="AB916" s="41"/>
      <c r="AC916" s="41"/>
      <c r="AD916" s="41"/>
      <c r="AE916" s="41"/>
      <c r="AT916" s="20" t="s">
        <v>145</v>
      </c>
      <c r="AU916" s="20" t="s">
        <v>80</v>
      </c>
    </row>
    <row r="917" s="13" customFormat="1">
      <c r="A917" s="13"/>
      <c r="B917" s="233"/>
      <c r="C917" s="234"/>
      <c r="D917" s="235" t="s">
        <v>147</v>
      </c>
      <c r="E917" s="236" t="s">
        <v>19</v>
      </c>
      <c r="F917" s="237" t="s">
        <v>163</v>
      </c>
      <c r="G917" s="234"/>
      <c r="H917" s="236" t="s">
        <v>19</v>
      </c>
      <c r="I917" s="238"/>
      <c r="J917" s="234"/>
      <c r="K917" s="234"/>
      <c r="L917" s="239"/>
      <c r="M917" s="240"/>
      <c r="N917" s="241"/>
      <c r="O917" s="241"/>
      <c r="P917" s="241"/>
      <c r="Q917" s="241"/>
      <c r="R917" s="241"/>
      <c r="S917" s="241"/>
      <c r="T917" s="24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43" t="s">
        <v>147</v>
      </c>
      <c r="AU917" s="243" t="s">
        <v>80</v>
      </c>
      <c r="AV917" s="13" t="s">
        <v>76</v>
      </c>
      <c r="AW917" s="13" t="s">
        <v>33</v>
      </c>
      <c r="AX917" s="13" t="s">
        <v>72</v>
      </c>
      <c r="AY917" s="243" t="s">
        <v>136</v>
      </c>
    </row>
    <row r="918" s="13" customFormat="1">
      <c r="A918" s="13"/>
      <c r="B918" s="233"/>
      <c r="C918" s="234"/>
      <c r="D918" s="235" t="s">
        <v>147</v>
      </c>
      <c r="E918" s="236" t="s">
        <v>19</v>
      </c>
      <c r="F918" s="237" t="s">
        <v>149</v>
      </c>
      <c r="G918" s="234"/>
      <c r="H918" s="236" t="s">
        <v>19</v>
      </c>
      <c r="I918" s="238"/>
      <c r="J918" s="234"/>
      <c r="K918" s="234"/>
      <c r="L918" s="239"/>
      <c r="M918" s="240"/>
      <c r="N918" s="241"/>
      <c r="O918" s="241"/>
      <c r="P918" s="241"/>
      <c r="Q918" s="241"/>
      <c r="R918" s="241"/>
      <c r="S918" s="241"/>
      <c r="T918" s="242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T918" s="243" t="s">
        <v>147</v>
      </c>
      <c r="AU918" s="243" t="s">
        <v>80</v>
      </c>
      <c r="AV918" s="13" t="s">
        <v>76</v>
      </c>
      <c r="AW918" s="13" t="s">
        <v>33</v>
      </c>
      <c r="AX918" s="13" t="s">
        <v>72</v>
      </c>
      <c r="AY918" s="243" t="s">
        <v>136</v>
      </c>
    </row>
    <row r="919" s="14" customFormat="1">
      <c r="A919" s="14"/>
      <c r="B919" s="244"/>
      <c r="C919" s="245"/>
      <c r="D919" s="235" t="s">
        <v>147</v>
      </c>
      <c r="E919" s="246" t="s">
        <v>19</v>
      </c>
      <c r="F919" s="247" t="s">
        <v>798</v>
      </c>
      <c r="G919" s="245"/>
      <c r="H919" s="248">
        <v>28.300000000000001</v>
      </c>
      <c r="I919" s="249"/>
      <c r="J919" s="245"/>
      <c r="K919" s="245"/>
      <c r="L919" s="250"/>
      <c r="M919" s="251"/>
      <c r="N919" s="252"/>
      <c r="O919" s="252"/>
      <c r="P919" s="252"/>
      <c r="Q919" s="252"/>
      <c r="R919" s="252"/>
      <c r="S919" s="252"/>
      <c r="T919" s="25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4" t="s">
        <v>147</v>
      </c>
      <c r="AU919" s="254" t="s">
        <v>80</v>
      </c>
      <c r="AV919" s="14" t="s">
        <v>80</v>
      </c>
      <c r="AW919" s="14" t="s">
        <v>33</v>
      </c>
      <c r="AX919" s="14" t="s">
        <v>72</v>
      </c>
      <c r="AY919" s="254" t="s">
        <v>136</v>
      </c>
    </row>
    <row r="920" s="16" customFormat="1">
      <c r="A920" s="16"/>
      <c r="B920" s="266"/>
      <c r="C920" s="267"/>
      <c r="D920" s="235" t="s">
        <v>147</v>
      </c>
      <c r="E920" s="268" t="s">
        <v>19</v>
      </c>
      <c r="F920" s="269" t="s">
        <v>167</v>
      </c>
      <c r="G920" s="267"/>
      <c r="H920" s="270">
        <v>28.300000000000001</v>
      </c>
      <c r="I920" s="271"/>
      <c r="J920" s="267"/>
      <c r="K920" s="267"/>
      <c r="L920" s="272"/>
      <c r="M920" s="273"/>
      <c r="N920" s="274"/>
      <c r="O920" s="274"/>
      <c r="P920" s="274"/>
      <c r="Q920" s="274"/>
      <c r="R920" s="274"/>
      <c r="S920" s="274"/>
      <c r="T920" s="275"/>
      <c r="U920" s="16"/>
      <c r="V920" s="16"/>
      <c r="W920" s="16"/>
      <c r="X920" s="16"/>
      <c r="Y920" s="16"/>
      <c r="Z920" s="16"/>
      <c r="AA920" s="16"/>
      <c r="AB920" s="16"/>
      <c r="AC920" s="16"/>
      <c r="AD920" s="16"/>
      <c r="AE920" s="16"/>
      <c r="AT920" s="276" t="s">
        <v>147</v>
      </c>
      <c r="AU920" s="276" t="s">
        <v>80</v>
      </c>
      <c r="AV920" s="16" t="s">
        <v>143</v>
      </c>
      <c r="AW920" s="16" t="s">
        <v>33</v>
      </c>
      <c r="AX920" s="16" t="s">
        <v>76</v>
      </c>
      <c r="AY920" s="276" t="s">
        <v>136</v>
      </c>
    </row>
    <row r="921" s="2" customFormat="1" ht="16.5" customHeight="1">
      <c r="A921" s="41"/>
      <c r="B921" s="42"/>
      <c r="C921" s="215" t="s">
        <v>799</v>
      </c>
      <c r="D921" s="215" t="s">
        <v>138</v>
      </c>
      <c r="E921" s="216" t="s">
        <v>800</v>
      </c>
      <c r="F921" s="217" t="s">
        <v>801</v>
      </c>
      <c r="G921" s="218" t="s">
        <v>181</v>
      </c>
      <c r="H921" s="219">
        <v>28.300000000000001</v>
      </c>
      <c r="I921" s="220"/>
      <c r="J921" s="221">
        <f>ROUND(I921*H921,2)</f>
        <v>0</v>
      </c>
      <c r="K921" s="217" t="s">
        <v>142</v>
      </c>
      <c r="L921" s="47"/>
      <c r="M921" s="222" t="s">
        <v>19</v>
      </c>
      <c r="N921" s="223" t="s">
        <v>43</v>
      </c>
      <c r="O921" s="87"/>
      <c r="P921" s="224">
        <f>O921*H921</f>
        <v>0</v>
      </c>
      <c r="Q921" s="224">
        <v>0</v>
      </c>
      <c r="R921" s="224">
        <f>Q921*H921</f>
        <v>0</v>
      </c>
      <c r="S921" s="224">
        <v>0</v>
      </c>
      <c r="T921" s="225">
        <f>S921*H921</f>
        <v>0</v>
      </c>
      <c r="U921" s="41"/>
      <c r="V921" s="41"/>
      <c r="W921" s="41"/>
      <c r="X921" s="41"/>
      <c r="Y921" s="41"/>
      <c r="Z921" s="41"/>
      <c r="AA921" s="41"/>
      <c r="AB921" s="41"/>
      <c r="AC921" s="41"/>
      <c r="AD921" s="41"/>
      <c r="AE921" s="41"/>
      <c r="AR921" s="226" t="s">
        <v>259</v>
      </c>
      <c r="AT921" s="226" t="s">
        <v>138</v>
      </c>
      <c r="AU921" s="226" t="s">
        <v>80</v>
      </c>
      <c r="AY921" s="20" t="s">
        <v>136</v>
      </c>
      <c r="BE921" s="227">
        <f>IF(N921="základní",J921,0)</f>
        <v>0</v>
      </c>
      <c r="BF921" s="227">
        <f>IF(N921="snížená",J921,0)</f>
        <v>0</v>
      </c>
      <c r="BG921" s="227">
        <f>IF(N921="zákl. přenesená",J921,0)</f>
        <v>0</v>
      </c>
      <c r="BH921" s="227">
        <f>IF(N921="sníž. přenesená",J921,0)</f>
        <v>0</v>
      </c>
      <c r="BI921" s="227">
        <f>IF(N921="nulová",J921,0)</f>
        <v>0</v>
      </c>
      <c r="BJ921" s="20" t="s">
        <v>76</v>
      </c>
      <c r="BK921" s="227">
        <f>ROUND(I921*H921,2)</f>
        <v>0</v>
      </c>
      <c r="BL921" s="20" t="s">
        <v>259</v>
      </c>
      <c r="BM921" s="226" t="s">
        <v>802</v>
      </c>
    </row>
    <row r="922" s="2" customFormat="1">
      <c r="A922" s="41"/>
      <c r="B922" s="42"/>
      <c r="C922" s="43"/>
      <c r="D922" s="228" t="s">
        <v>145</v>
      </c>
      <c r="E922" s="43"/>
      <c r="F922" s="229" t="s">
        <v>803</v>
      </c>
      <c r="G922" s="43"/>
      <c r="H922" s="43"/>
      <c r="I922" s="230"/>
      <c r="J922" s="43"/>
      <c r="K922" s="43"/>
      <c r="L922" s="47"/>
      <c r="M922" s="231"/>
      <c r="N922" s="232"/>
      <c r="O922" s="87"/>
      <c r="P922" s="87"/>
      <c r="Q922" s="87"/>
      <c r="R922" s="87"/>
      <c r="S922" s="87"/>
      <c r="T922" s="88"/>
      <c r="U922" s="41"/>
      <c r="V922" s="41"/>
      <c r="W922" s="41"/>
      <c r="X922" s="41"/>
      <c r="Y922" s="41"/>
      <c r="Z922" s="41"/>
      <c r="AA922" s="41"/>
      <c r="AB922" s="41"/>
      <c r="AC922" s="41"/>
      <c r="AD922" s="41"/>
      <c r="AE922" s="41"/>
      <c r="AT922" s="20" t="s">
        <v>145</v>
      </c>
      <c r="AU922" s="20" t="s">
        <v>80</v>
      </c>
    </row>
    <row r="923" s="2" customFormat="1" ht="16.5" customHeight="1">
      <c r="A923" s="41"/>
      <c r="B923" s="42"/>
      <c r="C923" s="215" t="s">
        <v>804</v>
      </c>
      <c r="D923" s="215" t="s">
        <v>138</v>
      </c>
      <c r="E923" s="216" t="s">
        <v>805</v>
      </c>
      <c r="F923" s="217" t="s">
        <v>806</v>
      </c>
      <c r="G923" s="218" t="s">
        <v>181</v>
      </c>
      <c r="H923" s="219">
        <v>28.300000000000001</v>
      </c>
      <c r="I923" s="220"/>
      <c r="J923" s="221">
        <f>ROUND(I923*H923,2)</f>
        <v>0</v>
      </c>
      <c r="K923" s="217" t="s">
        <v>142</v>
      </c>
      <c r="L923" s="47"/>
      <c r="M923" s="222" t="s">
        <v>19</v>
      </c>
      <c r="N923" s="223" t="s">
        <v>43</v>
      </c>
      <c r="O923" s="87"/>
      <c r="P923" s="224">
        <f>O923*H923</f>
        <v>0</v>
      </c>
      <c r="Q923" s="224">
        <v>3.0000000000000001E-05</v>
      </c>
      <c r="R923" s="224">
        <f>Q923*H923</f>
        <v>0.00084900000000000004</v>
      </c>
      <c r="S923" s="224">
        <v>0</v>
      </c>
      <c r="T923" s="225">
        <f>S923*H923</f>
        <v>0</v>
      </c>
      <c r="U923" s="41"/>
      <c r="V923" s="41"/>
      <c r="W923" s="41"/>
      <c r="X923" s="41"/>
      <c r="Y923" s="41"/>
      <c r="Z923" s="41"/>
      <c r="AA923" s="41"/>
      <c r="AB923" s="41"/>
      <c r="AC923" s="41"/>
      <c r="AD923" s="41"/>
      <c r="AE923" s="41"/>
      <c r="AR923" s="226" t="s">
        <v>259</v>
      </c>
      <c r="AT923" s="226" t="s">
        <v>138</v>
      </c>
      <c r="AU923" s="226" t="s">
        <v>80</v>
      </c>
      <c r="AY923" s="20" t="s">
        <v>136</v>
      </c>
      <c r="BE923" s="227">
        <f>IF(N923="základní",J923,0)</f>
        <v>0</v>
      </c>
      <c r="BF923" s="227">
        <f>IF(N923="snížená",J923,0)</f>
        <v>0</v>
      </c>
      <c r="BG923" s="227">
        <f>IF(N923="zákl. přenesená",J923,0)</f>
        <v>0</v>
      </c>
      <c r="BH923" s="227">
        <f>IF(N923="sníž. přenesená",J923,0)</f>
        <v>0</v>
      </c>
      <c r="BI923" s="227">
        <f>IF(N923="nulová",J923,0)</f>
        <v>0</v>
      </c>
      <c r="BJ923" s="20" t="s">
        <v>76</v>
      </c>
      <c r="BK923" s="227">
        <f>ROUND(I923*H923,2)</f>
        <v>0</v>
      </c>
      <c r="BL923" s="20" t="s">
        <v>259</v>
      </c>
      <c r="BM923" s="226" t="s">
        <v>807</v>
      </c>
    </row>
    <row r="924" s="2" customFormat="1">
      <c r="A924" s="41"/>
      <c r="B924" s="42"/>
      <c r="C924" s="43"/>
      <c r="D924" s="228" t="s">
        <v>145</v>
      </c>
      <c r="E924" s="43"/>
      <c r="F924" s="229" t="s">
        <v>808</v>
      </c>
      <c r="G924" s="43"/>
      <c r="H924" s="43"/>
      <c r="I924" s="230"/>
      <c r="J924" s="43"/>
      <c r="K924" s="43"/>
      <c r="L924" s="47"/>
      <c r="M924" s="231"/>
      <c r="N924" s="232"/>
      <c r="O924" s="87"/>
      <c r="P924" s="87"/>
      <c r="Q924" s="87"/>
      <c r="R924" s="87"/>
      <c r="S924" s="87"/>
      <c r="T924" s="88"/>
      <c r="U924" s="41"/>
      <c r="V924" s="41"/>
      <c r="W924" s="41"/>
      <c r="X924" s="41"/>
      <c r="Y924" s="41"/>
      <c r="Z924" s="41"/>
      <c r="AA924" s="41"/>
      <c r="AB924" s="41"/>
      <c r="AC924" s="41"/>
      <c r="AD924" s="41"/>
      <c r="AE924" s="41"/>
      <c r="AT924" s="20" t="s">
        <v>145</v>
      </c>
      <c r="AU924" s="20" t="s">
        <v>80</v>
      </c>
    </row>
    <row r="925" s="2" customFormat="1" ht="24.15" customHeight="1">
      <c r="A925" s="41"/>
      <c r="B925" s="42"/>
      <c r="C925" s="215" t="s">
        <v>809</v>
      </c>
      <c r="D925" s="215" t="s">
        <v>138</v>
      </c>
      <c r="E925" s="216" t="s">
        <v>810</v>
      </c>
      <c r="F925" s="217" t="s">
        <v>811</v>
      </c>
      <c r="G925" s="218" t="s">
        <v>181</v>
      </c>
      <c r="H925" s="219">
        <v>28.300000000000001</v>
      </c>
      <c r="I925" s="220"/>
      <c r="J925" s="221">
        <f>ROUND(I925*H925,2)</f>
        <v>0</v>
      </c>
      <c r="K925" s="217" t="s">
        <v>142</v>
      </c>
      <c r="L925" s="47"/>
      <c r="M925" s="222" t="s">
        <v>19</v>
      </c>
      <c r="N925" s="223" t="s">
        <v>43</v>
      </c>
      <c r="O925" s="87"/>
      <c r="P925" s="224">
        <f>O925*H925</f>
        <v>0</v>
      </c>
      <c r="Q925" s="224">
        <v>0.0044999999999999997</v>
      </c>
      <c r="R925" s="224">
        <f>Q925*H925</f>
        <v>0.12734999999999999</v>
      </c>
      <c r="S925" s="224">
        <v>0</v>
      </c>
      <c r="T925" s="225">
        <f>S925*H925</f>
        <v>0</v>
      </c>
      <c r="U925" s="41"/>
      <c r="V925" s="41"/>
      <c r="W925" s="41"/>
      <c r="X925" s="41"/>
      <c r="Y925" s="41"/>
      <c r="Z925" s="41"/>
      <c r="AA925" s="41"/>
      <c r="AB925" s="41"/>
      <c r="AC925" s="41"/>
      <c r="AD925" s="41"/>
      <c r="AE925" s="41"/>
      <c r="AR925" s="226" t="s">
        <v>259</v>
      </c>
      <c r="AT925" s="226" t="s">
        <v>138</v>
      </c>
      <c r="AU925" s="226" t="s">
        <v>80</v>
      </c>
      <c r="AY925" s="20" t="s">
        <v>136</v>
      </c>
      <c r="BE925" s="227">
        <f>IF(N925="základní",J925,0)</f>
        <v>0</v>
      </c>
      <c r="BF925" s="227">
        <f>IF(N925="snížená",J925,0)</f>
        <v>0</v>
      </c>
      <c r="BG925" s="227">
        <f>IF(N925="zákl. přenesená",J925,0)</f>
        <v>0</v>
      </c>
      <c r="BH925" s="227">
        <f>IF(N925="sníž. přenesená",J925,0)</f>
        <v>0</v>
      </c>
      <c r="BI925" s="227">
        <f>IF(N925="nulová",J925,0)</f>
        <v>0</v>
      </c>
      <c r="BJ925" s="20" t="s">
        <v>76</v>
      </c>
      <c r="BK925" s="227">
        <f>ROUND(I925*H925,2)</f>
        <v>0</v>
      </c>
      <c r="BL925" s="20" t="s">
        <v>259</v>
      </c>
      <c r="BM925" s="226" t="s">
        <v>812</v>
      </c>
    </row>
    <row r="926" s="2" customFormat="1">
      <c r="A926" s="41"/>
      <c r="B926" s="42"/>
      <c r="C926" s="43"/>
      <c r="D926" s="228" t="s">
        <v>145</v>
      </c>
      <c r="E926" s="43"/>
      <c r="F926" s="229" t="s">
        <v>813</v>
      </c>
      <c r="G926" s="43"/>
      <c r="H926" s="43"/>
      <c r="I926" s="230"/>
      <c r="J926" s="43"/>
      <c r="K926" s="43"/>
      <c r="L926" s="47"/>
      <c r="M926" s="231"/>
      <c r="N926" s="232"/>
      <c r="O926" s="87"/>
      <c r="P926" s="87"/>
      <c r="Q926" s="87"/>
      <c r="R926" s="87"/>
      <c r="S926" s="87"/>
      <c r="T926" s="88"/>
      <c r="U926" s="41"/>
      <c r="V926" s="41"/>
      <c r="W926" s="41"/>
      <c r="X926" s="41"/>
      <c r="Y926" s="41"/>
      <c r="Z926" s="41"/>
      <c r="AA926" s="41"/>
      <c r="AB926" s="41"/>
      <c r="AC926" s="41"/>
      <c r="AD926" s="41"/>
      <c r="AE926" s="41"/>
      <c r="AT926" s="20" t="s">
        <v>145</v>
      </c>
      <c r="AU926" s="20" t="s">
        <v>80</v>
      </c>
    </row>
    <row r="927" s="2" customFormat="1" ht="16.5" customHeight="1">
      <c r="A927" s="41"/>
      <c r="B927" s="42"/>
      <c r="C927" s="215" t="s">
        <v>814</v>
      </c>
      <c r="D927" s="215" t="s">
        <v>138</v>
      </c>
      <c r="E927" s="216" t="s">
        <v>815</v>
      </c>
      <c r="F927" s="217" t="s">
        <v>816</v>
      </c>
      <c r="G927" s="218" t="s">
        <v>181</v>
      </c>
      <c r="H927" s="219">
        <v>29.600000000000001</v>
      </c>
      <c r="I927" s="220"/>
      <c r="J927" s="221">
        <f>ROUND(I927*H927,2)</f>
        <v>0</v>
      </c>
      <c r="K927" s="217" t="s">
        <v>142</v>
      </c>
      <c r="L927" s="47"/>
      <c r="M927" s="222" t="s">
        <v>19</v>
      </c>
      <c r="N927" s="223" t="s">
        <v>43</v>
      </c>
      <c r="O927" s="87"/>
      <c r="P927" s="224">
        <f>O927*H927</f>
        <v>0</v>
      </c>
      <c r="Q927" s="224">
        <v>0</v>
      </c>
      <c r="R927" s="224">
        <f>Q927*H927</f>
        <v>0</v>
      </c>
      <c r="S927" s="224">
        <v>0.0030000000000000001</v>
      </c>
      <c r="T927" s="225">
        <f>S927*H927</f>
        <v>0.088800000000000004</v>
      </c>
      <c r="U927" s="41"/>
      <c r="V927" s="41"/>
      <c r="W927" s="41"/>
      <c r="X927" s="41"/>
      <c r="Y927" s="41"/>
      <c r="Z927" s="41"/>
      <c r="AA927" s="41"/>
      <c r="AB927" s="41"/>
      <c r="AC927" s="41"/>
      <c r="AD927" s="41"/>
      <c r="AE927" s="41"/>
      <c r="AR927" s="226" t="s">
        <v>259</v>
      </c>
      <c r="AT927" s="226" t="s">
        <v>138</v>
      </c>
      <c r="AU927" s="226" t="s">
        <v>80</v>
      </c>
      <c r="AY927" s="20" t="s">
        <v>136</v>
      </c>
      <c r="BE927" s="227">
        <f>IF(N927="základní",J927,0)</f>
        <v>0</v>
      </c>
      <c r="BF927" s="227">
        <f>IF(N927="snížená",J927,0)</f>
        <v>0</v>
      </c>
      <c r="BG927" s="227">
        <f>IF(N927="zákl. přenesená",J927,0)</f>
        <v>0</v>
      </c>
      <c r="BH927" s="227">
        <f>IF(N927="sníž. přenesená",J927,0)</f>
        <v>0</v>
      </c>
      <c r="BI927" s="227">
        <f>IF(N927="nulová",J927,0)</f>
        <v>0</v>
      </c>
      <c r="BJ927" s="20" t="s">
        <v>76</v>
      </c>
      <c r="BK927" s="227">
        <f>ROUND(I927*H927,2)</f>
        <v>0</v>
      </c>
      <c r="BL927" s="20" t="s">
        <v>259</v>
      </c>
      <c r="BM927" s="226" t="s">
        <v>817</v>
      </c>
    </row>
    <row r="928" s="2" customFormat="1">
      <c r="A928" s="41"/>
      <c r="B928" s="42"/>
      <c r="C928" s="43"/>
      <c r="D928" s="228" t="s">
        <v>145</v>
      </c>
      <c r="E928" s="43"/>
      <c r="F928" s="229" t="s">
        <v>818</v>
      </c>
      <c r="G928" s="43"/>
      <c r="H928" s="43"/>
      <c r="I928" s="230"/>
      <c r="J928" s="43"/>
      <c r="K928" s="43"/>
      <c r="L928" s="47"/>
      <c r="M928" s="231"/>
      <c r="N928" s="232"/>
      <c r="O928" s="87"/>
      <c r="P928" s="87"/>
      <c r="Q928" s="87"/>
      <c r="R928" s="87"/>
      <c r="S928" s="87"/>
      <c r="T928" s="88"/>
      <c r="U928" s="41"/>
      <c r="V928" s="41"/>
      <c r="W928" s="41"/>
      <c r="X928" s="41"/>
      <c r="Y928" s="41"/>
      <c r="Z928" s="41"/>
      <c r="AA928" s="41"/>
      <c r="AB928" s="41"/>
      <c r="AC928" s="41"/>
      <c r="AD928" s="41"/>
      <c r="AE928" s="41"/>
      <c r="AT928" s="20" t="s">
        <v>145</v>
      </c>
      <c r="AU928" s="20" t="s">
        <v>80</v>
      </c>
    </row>
    <row r="929" s="13" customFormat="1">
      <c r="A929" s="13"/>
      <c r="B929" s="233"/>
      <c r="C929" s="234"/>
      <c r="D929" s="235" t="s">
        <v>147</v>
      </c>
      <c r="E929" s="236" t="s">
        <v>19</v>
      </c>
      <c r="F929" s="237" t="s">
        <v>334</v>
      </c>
      <c r="G929" s="234"/>
      <c r="H929" s="236" t="s">
        <v>19</v>
      </c>
      <c r="I929" s="238"/>
      <c r="J929" s="234"/>
      <c r="K929" s="234"/>
      <c r="L929" s="239"/>
      <c r="M929" s="240"/>
      <c r="N929" s="241"/>
      <c r="O929" s="241"/>
      <c r="P929" s="241"/>
      <c r="Q929" s="241"/>
      <c r="R929" s="241"/>
      <c r="S929" s="241"/>
      <c r="T929" s="242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43" t="s">
        <v>147</v>
      </c>
      <c r="AU929" s="243" t="s">
        <v>80</v>
      </c>
      <c r="AV929" s="13" t="s">
        <v>76</v>
      </c>
      <c r="AW929" s="13" t="s">
        <v>33</v>
      </c>
      <c r="AX929" s="13" t="s">
        <v>72</v>
      </c>
      <c r="AY929" s="243" t="s">
        <v>136</v>
      </c>
    </row>
    <row r="930" s="13" customFormat="1">
      <c r="A930" s="13"/>
      <c r="B930" s="233"/>
      <c r="C930" s="234"/>
      <c r="D930" s="235" t="s">
        <v>147</v>
      </c>
      <c r="E930" s="236" t="s">
        <v>19</v>
      </c>
      <c r="F930" s="237" t="s">
        <v>754</v>
      </c>
      <c r="G930" s="234"/>
      <c r="H930" s="236" t="s">
        <v>19</v>
      </c>
      <c r="I930" s="238"/>
      <c r="J930" s="234"/>
      <c r="K930" s="234"/>
      <c r="L930" s="239"/>
      <c r="M930" s="240"/>
      <c r="N930" s="241"/>
      <c r="O930" s="241"/>
      <c r="P930" s="241"/>
      <c r="Q930" s="241"/>
      <c r="R930" s="241"/>
      <c r="S930" s="241"/>
      <c r="T930" s="24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43" t="s">
        <v>147</v>
      </c>
      <c r="AU930" s="243" t="s">
        <v>80</v>
      </c>
      <c r="AV930" s="13" t="s">
        <v>76</v>
      </c>
      <c r="AW930" s="13" t="s">
        <v>33</v>
      </c>
      <c r="AX930" s="13" t="s">
        <v>72</v>
      </c>
      <c r="AY930" s="243" t="s">
        <v>136</v>
      </c>
    </row>
    <row r="931" s="13" customFormat="1">
      <c r="A931" s="13"/>
      <c r="B931" s="233"/>
      <c r="C931" s="234"/>
      <c r="D931" s="235" t="s">
        <v>147</v>
      </c>
      <c r="E931" s="236" t="s">
        <v>19</v>
      </c>
      <c r="F931" s="237" t="s">
        <v>149</v>
      </c>
      <c r="G931" s="234"/>
      <c r="H931" s="236" t="s">
        <v>19</v>
      </c>
      <c r="I931" s="238"/>
      <c r="J931" s="234"/>
      <c r="K931" s="234"/>
      <c r="L931" s="239"/>
      <c r="M931" s="240"/>
      <c r="N931" s="241"/>
      <c r="O931" s="241"/>
      <c r="P931" s="241"/>
      <c r="Q931" s="241"/>
      <c r="R931" s="241"/>
      <c r="S931" s="241"/>
      <c r="T931" s="242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43" t="s">
        <v>147</v>
      </c>
      <c r="AU931" s="243" t="s">
        <v>80</v>
      </c>
      <c r="AV931" s="13" t="s">
        <v>76</v>
      </c>
      <c r="AW931" s="13" t="s">
        <v>33</v>
      </c>
      <c r="AX931" s="13" t="s">
        <v>72</v>
      </c>
      <c r="AY931" s="243" t="s">
        <v>136</v>
      </c>
    </row>
    <row r="932" s="14" customFormat="1">
      <c r="A932" s="14"/>
      <c r="B932" s="244"/>
      <c r="C932" s="245"/>
      <c r="D932" s="235" t="s">
        <v>147</v>
      </c>
      <c r="E932" s="246" t="s">
        <v>19</v>
      </c>
      <c r="F932" s="247" t="s">
        <v>819</v>
      </c>
      <c r="G932" s="245"/>
      <c r="H932" s="248">
        <v>29.600000000000001</v>
      </c>
      <c r="I932" s="249"/>
      <c r="J932" s="245"/>
      <c r="K932" s="245"/>
      <c r="L932" s="250"/>
      <c r="M932" s="251"/>
      <c r="N932" s="252"/>
      <c r="O932" s="252"/>
      <c r="P932" s="252"/>
      <c r="Q932" s="252"/>
      <c r="R932" s="252"/>
      <c r="S932" s="252"/>
      <c r="T932" s="253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4" t="s">
        <v>147</v>
      </c>
      <c r="AU932" s="254" t="s">
        <v>80</v>
      </c>
      <c r="AV932" s="14" t="s">
        <v>80</v>
      </c>
      <c r="AW932" s="14" t="s">
        <v>33</v>
      </c>
      <c r="AX932" s="14" t="s">
        <v>72</v>
      </c>
      <c r="AY932" s="254" t="s">
        <v>136</v>
      </c>
    </row>
    <row r="933" s="16" customFormat="1">
      <c r="A933" s="16"/>
      <c r="B933" s="266"/>
      <c r="C933" s="267"/>
      <c r="D933" s="235" t="s">
        <v>147</v>
      </c>
      <c r="E933" s="268" t="s">
        <v>19</v>
      </c>
      <c r="F933" s="269" t="s">
        <v>167</v>
      </c>
      <c r="G933" s="267"/>
      <c r="H933" s="270">
        <v>29.600000000000001</v>
      </c>
      <c r="I933" s="271"/>
      <c r="J933" s="267"/>
      <c r="K933" s="267"/>
      <c r="L933" s="272"/>
      <c r="M933" s="273"/>
      <c r="N933" s="274"/>
      <c r="O933" s="274"/>
      <c r="P933" s="274"/>
      <c r="Q933" s="274"/>
      <c r="R933" s="274"/>
      <c r="S933" s="274"/>
      <c r="T933" s="275"/>
      <c r="U933" s="16"/>
      <c r="V933" s="16"/>
      <c r="W933" s="16"/>
      <c r="X933" s="16"/>
      <c r="Y933" s="16"/>
      <c r="Z933" s="16"/>
      <c r="AA933" s="16"/>
      <c r="AB933" s="16"/>
      <c r="AC933" s="16"/>
      <c r="AD933" s="16"/>
      <c r="AE933" s="16"/>
      <c r="AT933" s="276" t="s">
        <v>147</v>
      </c>
      <c r="AU933" s="276" t="s">
        <v>80</v>
      </c>
      <c r="AV933" s="16" t="s">
        <v>143</v>
      </c>
      <c r="AW933" s="16" t="s">
        <v>33</v>
      </c>
      <c r="AX933" s="16" t="s">
        <v>76</v>
      </c>
      <c r="AY933" s="276" t="s">
        <v>136</v>
      </c>
    </row>
    <row r="934" s="2" customFormat="1" ht="16.5" customHeight="1">
      <c r="A934" s="41"/>
      <c r="B934" s="42"/>
      <c r="C934" s="215" t="s">
        <v>820</v>
      </c>
      <c r="D934" s="215" t="s">
        <v>138</v>
      </c>
      <c r="E934" s="216" t="s">
        <v>821</v>
      </c>
      <c r="F934" s="217" t="s">
        <v>822</v>
      </c>
      <c r="G934" s="218" t="s">
        <v>181</v>
      </c>
      <c r="H934" s="219">
        <v>28.300000000000001</v>
      </c>
      <c r="I934" s="220"/>
      <c r="J934" s="221">
        <f>ROUND(I934*H934,2)</f>
        <v>0</v>
      </c>
      <c r="K934" s="217" t="s">
        <v>142</v>
      </c>
      <c r="L934" s="47"/>
      <c r="M934" s="222" t="s">
        <v>19</v>
      </c>
      <c r="N934" s="223" t="s">
        <v>43</v>
      </c>
      <c r="O934" s="87"/>
      <c r="P934" s="224">
        <f>O934*H934</f>
        <v>0</v>
      </c>
      <c r="Q934" s="224">
        <v>0.00029999999999999997</v>
      </c>
      <c r="R934" s="224">
        <f>Q934*H934</f>
        <v>0.0084899999999999993</v>
      </c>
      <c r="S934" s="224">
        <v>0</v>
      </c>
      <c r="T934" s="225">
        <f>S934*H934</f>
        <v>0</v>
      </c>
      <c r="U934" s="41"/>
      <c r="V934" s="41"/>
      <c r="W934" s="41"/>
      <c r="X934" s="41"/>
      <c r="Y934" s="41"/>
      <c r="Z934" s="41"/>
      <c r="AA934" s="41"/>
      <c r="AB934" s="41"/>
      <c r="AC934" s="41"/>
      <c r="AD934" s="41"/>
      <c r="AE934" s="41"/>
      <c r="AR934" s="226" t="s">
        <v>259</v>
      </c>
      <c r="AT934" s="226" t="s">
        <v>138</v>
      </c>
      <c r="AU934" s="226" t="s">
        <v>80</v>
      </c>
      <c r="AY934" s="20" t="s">
        <v>136</v>
      </c>
      <c r="BE934" s="227">
        <f>IF(N934="základní",J934,0)</f>
        <v>0</v>
      </c>
      <c r="BF934" s="227">
        <f>IF(N934="snížená",J934,0)</f>
        <v>0</v>
      </c>
      <c r="BG934" s="227">
        <f>IF(N934="zákl. přenesená",J934,0)</f>
        <v>0</v>
      </c>
      <c r="BH934" s="227">
        <f>IF(N934="sníž. přenesená",J934,0)</f>
        <v>0</v>
      </c>
      <c r="BI934" s="227">
        <f>IF(N934="nulová",J934,0)</f>
        <v>0</v>
      </c>
      <c r="BJ934" s="20" t="s">
        <v>76</v>
      </c>
      <c r="BK934" s="227">
        <f>ROUND(I934*H934,2)</f>
        <v>0</v>
      </c>
      <c r="BL934" s="20" t="s">
        <v>259</v>
      </c>
      <c r="BM934" s="226" t="s">
        <v>823</v>
      </c>
    </row>
    <row r="935" s="2" customFormat="1">
      <c r="A935" s="41"/>
      <c r="B935" s="42"/>
      <c r="C935" s="43"/>
      <c r="D935" s="228" t="s">
        <v>145</v>
      </c>
      <c r="E935" s="43"/>
      <c r="F935" s="229" t="s">
        <v>824</v>
      </c>
      <c r="G935" s="43"/>
      <c r="H935" s="43"/>
      <c r="I935" s="230"/>
      <c r="J935" s="43"/>
      <c r="K935" s="43"/>
      <c r="L935" s="47"/>
      <c r="M935" s="231"/>
      <c r="N935" s="232"/>
      <c r="O935" s="87"/>
      <c r="P935" s="87"/>
      <c r="Q935" s="87"/>
      <c r="R935" s="87"/>
      <c r="S935" s="87"/>
      <c r="T935" s="88"/>
      <c r="U935" s="41"/>
      <c r="V935" s="41"/>
      <c r="W935" s="41"/>
      <c r="X935" s="41"/>
      <c r="Y935" s="41"/>
      <c r="Z935" s="41"/>
      <c r="AA935" s="41"/>
      <c r="AB935" s="41"/>
      <c r="AC935" s="41"/>
      <c r="AD935" s="41"/>
      <c r="AE935" s="41"/>
      <c r="AT935" s="20" t="s">
        <v>145</v>
      </c>
      <c r="AU935" s="20" t="s">
        <v>80</v>
      </c>
    </row>
    <row r="936" s="13" customFormat="1">
      <c r="A936" s="13"/>
      <c r="B936" s="233"/>
      <c r="C936" s="234"/>
      <c r="D936" s="235" t="s">
        <v>147</v>
      </c>
      <c r="E936" s="236" t="s">
        <v>19</v>
      </c>
      <c r="F936" s="237" t="s">
        <v>163</v>
      </c>
      <c r="G936" s="234"/>
      <c r="H936" s="236" t="s">
        <v>19</v>
      </c>
      <c r="I936" s="238"/>
      <c r="J936" s="234"/>
      <c r="K936" s="234"/>
      <c r="L936" s="239"/>
      <c r="M936" s="240"/>
      <c r="N936" s="241"/>
      <c r="O936" s="241"/>
      <c r="P936" s="241"/>
      <c r="Q936" s="241"/>
      <c r="R936" s="241"/>
      <c r="S936" s="241"/>
      <c r="T936" s="242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43" t="s">
        <v>147</v>
      </c>
      <c r="AU936" s="243" t="s">
        <v>80</v>
      </c>
      <c r="AV936" s="13" t="s">
        <v>76</v>
      </c>
      <c r="AW936" s="13" t="s">
        <v>33</v>
      </c>
      <c r="AX936" s="13" t="s">
        <v>72</v>
      </c>
      <c r="AY936" s="243" t="s">
        <v>136</v>
      </c>
    </row>
    <row r="937" s="13" customFormat="1">
      <c r="A937" s="13"/>
      <c r="B937" s="233"/>
      <c r="C937" s="234"/>
      <c r="D937" s="235" t="s">
        <v>147</v>
      </c>
      <c r="E937" s="236" t="s">
        <v>19</v>
      </c>
      <c r="F937" s="237" t="s">
        <v>149</v>
      </c>
      <c r="G937" s="234"/>
      <c r="H937" s="236" t="s">
        <v>19</v>
      </c>
      <c r="I937" s="238"/>
      <c r="J937" s="234"/>
      <c r="K937" s="234"/>
      <c r="L937" s="239"/>
      <c r="M937" s="240"/>
      <c r="N937" s="241"/>
      <c r="O937" s="241"/>
      <c r="P937" s="241"/>
      <c r="Q937" s="241"/>
      <c r="R937" s="241"/>
      <c r="S937" s="241"/>
      <c r="T937" s="242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43" t="s">
        <v>147</v>
      </c>
      <c r="AU937" s="243" t="s">
        <v>80</v>
      </c>
      <c r="AV937" s="13" t="s">
        <v>76</v>
      </c>
      <c r="AW937" s="13" t="s">
        <v>33</v>
      </c>
      <c r="AX937" s="13" t="s">
        <v>72</v>
      </c>
      <c r="AY937" s="243" t="s">
        <v>136</v>
      </c>
    </row>
    <row r="938" s="14" customFormat="1">
      <c r="A938" s="14"/>
      <c r="B938" s="244"/>
      <c r="C938" s="245"/>
      <c r="D938" s="235" t="s">
        <v>147</v>
      </c>
      <c r="E938" s="246" t="s">
        <v>19</v>
      </c>
      <c r="F938" s="247" t="s">
        <v>798</v>
      </c>
      <c r="G938" s="245"/>
      <c r="H938" s="248">
        <v>28.300000000000001</v>
      </c>
      <c r="I938" s="249"/>
      <c r="J938" s="245"/>
      <c r="K938" s="245"/>
      <c r="L938" s="250"/>
      <c r="M938" s="251"/>
      <c r="N938" s="252"/>
      <c r="O938" s="252"/>
      <c r="P938" s="252"/>
      <c r="Q938" s="252"/>
      <c r="R938" s="252"/>
      <c r="S938" s="252"/>
      <c r="T938" s="253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4" t="s">
        <v>147</v>
      </c>
      <c r="AU938" s="254" t="s">
        <v>80</v>
      </c>
      <c r="AV938" s="14" t="s">
        <v>80</v>
      </c>
      <c r="AW938" s="14" t="s">
        <v>33</v>
      </c>
      <c r="AX938" s="14" t="s">
        <v>72</v>
      </c>
      <c r="AY938" s="254" t="s">
        <v>136</v>
      </c>
    </row>
    <row r="939" s="16" customFormat="1">
      <c r="A939" s="16"/>
      <c r="B939" s="266"/>
      <c r="C939" s="267"/>
      <c r="D939" s="235" t="s">
        <v>147</v>
      </c>
      <c r="E939" s="268" t="s">
        <v>19</v>
      </c>
      <c r="F939" s="269" t="s">
        <v>167</v>
      </c>
      <c r="G939" s="267"/>
      <c r="H939" s="270">
        <v>28.300000000000001</v>
      </c>
      <c r="I939" s="271"/>
      <c r="J939" s="267"/>
      <c r="K939" s="267"/>
      <c r="L939" s="272"/>
      <c r="M939" s="273"/>
      <c r="N939" s="274"/>
      <c r="O939" s="274"/>
      <c r="P939" s="274"/>
      <c r="Q939" s="274"/>
      <c r="R939" s="274"/>
      <c r="S939" s="274"/>
      <c r="T939" s="275"/>
      <c r="U939" s="16"/>
      <c r="V939" s="16"/>
      <c r="W939" s="16"/>
      <c r="X939" s="16"/>
      <c r="Y939" s="16"/>
      <c r="Z939" s="16"/>
      <c r="AA939" s="16"/>
      <c r="AB939" s="16"/>
      <c r="AC939" s="16"/>
      <c r="AD939" s="16"/>
      <c r="AE939" s="16"/>
      <c r="AT939" s="276" t="s">
        <v>147</v>
      </c>
      <c r="AU939" s="276" t="s">
        <v>80</v>
      </c>
      <c r="AV939" s="16" t="s">
        <v>143</v>
      </c>
      <c r="AW939" s="16" t="s">
        <v>33</v>
      </c>
      <c r="AX939" s="16" t="s">
        <v>76</v>
      </c>
      <c r="AY939" s="276" t="s">
        <v>136</v>
      </c>
    </row>
    <row r="940" s="2" customFormat="1" ht="16.5" customHeight="1">
      <c r="A940" s="41"/>
      <c r="B940" s="42"/>
      <c r="C940" s="277" t="s">
        <v>825</v>
      </c>
      <c r="D940" s="277" t="s">
        <v>312</v>
      </c>
      <c r="E940" s="278" t="s">
        <v>826</v>
      </c>
      <c r="F940" s="279" t="s">
        <v>827</v>
      </c>
      <c r="G940" s="280" t="s">
        <v>181</v>
      </c>
      <c r="H940" s="281">
        <v>31.129999999999999</v>
      </c>
      <c r="I940" s="282"/>
      <c r="J940" s="283">
        <f>ROUND(I940*H940,2)</f>
        <v>0</v>
      </c>
      <c r="K940" s="279" t="s">
        <v>19</v>
      </c>
      <c r="L940" s="284"/>
      <c r="M940" s="285" t="s">
        <v>19</v>
      </c>
      <c r="N940" s="286" t="s">
        <v>43</v>
      </c>
      <c r="O940" s="87"/>
      <c r="P940" s="224">
        <f>O940*H940</f>
        <v>0</v>
      </c>
      <c r="Q940" s="224">
        <v>0.0028700000000000002</v>
      </c>
      <c r="R940" s="224">
        <f>Q940*H940</f>
        <v>0.089343100000000009</v>
      </c>
      <c r="S940" s="224">
        <v>0</v>
      </c>
      <c r="T940" s="225">
        <f>S940*H940</f>
        <v>0</v>
      </c>
      <c r="U940" s="41"/>
      <c r="V940" s="41"/>
      <c r="W940" s="41"/>
      <c r="X940" s="41"/>
      <c r="Y940" s="41"/>
      <c r="Z940" s="41"/>
      <c r="AA940" s="41"/>
      <c r="AB940" s="41"/>
      <c r="AC940" s="41"/>
      <c r="AD940" s="41"/>
      <c r="AE940" s="41"/>
      <c r="AR940" s="226" t="s">
        <v>364</v>
      </c>
      <c r="AT940" s="226" t="s">
        <v>312</v>
      </c>
      <c r="AU940" s="226" t="s">
        <v>80</v>
      </c>
      <c r="AY940" s="20" t="s">
        <v>136</v>
      </c>
      <c r="BE940" s="227">
        <f>IF(N940="základní",J940,0)</f>
        <v>0</v>
      </c>
      <c r="BF940" s="227">
        <f>IF(N940="snížená",J940,0)</f>
        <v>0</v>
      </c>
      <c r="BG940" s="227">
        <f>IF(N940="zákl. přenesená",J940,0)</f>
        <v>0</v>
      </c>
      <c r="BH940" s="227">
        <f>IF(N940="sníž. přenesená",J940,0)</f>
        <v>0</v>
      </c>
      <c r="BI940" s="227">
        <f>IF(N940="nulová",J940,0)</f>
        <v>0</v>
      </c>
      <c r="BJ940" s="20" t="s">
        <v>76</v>
      </c>
      <c r="BK940" s="227">
        <f>ROUND(I940*H940,2)</f>
        <v>0</v>
      </c>
      <c r="BL940" s="20" t="s">
        <v>259</v>
      </c>
      <c r="BM940" s="226" t="s">
        <v>828</v>
      </c>
    </row>
    <row r="941" s="14" customFormat="1">
      <c r="A941" s="14"/>
      <c r="B941" s="244"/>
      <c r="C941" s="245"/>
      <c r="D941" s="235" t="s">
        <v>147</v>
      </c>
      <c r="E941" s="245"/>
      <c r="F941" s="247" t="s">
        <v>829</v>
      </c>
      <c r="G941" s="245"/>
      <c r="H941" s="248">
        <v>31.129999999999999</v>
      </c>
      <c r="I941" s="249"/>
      <c r="J941" s="245"/>
      <c r="K941" s="245"/>
      <c r="L941" s="250"/>
      <c r="M941" s="251"/>
      <c r="N941" s="252"/>
      <c r="O941" s="252"/>
      <c r="P941" s="252"/>
      <c r="Q941" s="252"/>
      <c r="R941" s="252"/>
      <c r="S941" s="252"/>
      <c r="T941" s="253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4" t="s">
        <v>147</v>
      </c>
      <c r="AU941" s="254" t="s">
        <v>80</v>
      </c>
      <c r="AV941" s="14" t="s">
        <v>80</v>
      </c>
      <c r="AW941" s="14" t="s">
        <v>4</v>
      </c>
      <c r="AX941" s="14" t="s">
        <v>76</v>
      </c>
      <c r="AY941" s="254" t="s">
        <v>136</v>
      </c>
    </row>
    <row r="942" s="2" customFormat="1" ht="16.5" customHeight="1">
      <c r="A942" s="41"/>
      <c r="B942" s="42"/>
      <c r="C942" s="215" t="s">
        <v>830</v>
      </c>
      <c r="D942" s="215" t="s">
        <v>138</v>
      </c>
      <c r="E942" s="216" t="s">
        <v>831</v>
      </c>
      <c r="F942" s="217" t="s">
        <v>832</v>
      </c>
      <c r="G942" s="218" t="s">
        <v>195</v>
      </c>
      <c r="H942" s="219">
        <v>33.700000000000003</v>
      </c>
      <c r="I942" s="220"/>
      <c r="J942" s="221">
        <f>ROUND(I942*H942,2)</f>
        <v>0</v>
      </c>
      <c r="K942" s="217" t="s">
        <v>142</v>
      </c>
      <c r="L942" s="47"/>
      <c r="M942" s="222" t="s">
        <v>19</v>
      </c>
      <c r="N942" s="223" t="s">
        <v>43</v>
      </c>
      <c r="O942" s="87"/>
      <c r="P942" s="224">
        <f>O942*H942</f>
        <v>0</v>
      </c>
      <c r="Q942" s="224">
        <v>0</v>
      </c>
      <c r="R942" s="224">
        <f>Q942*H942</f>
        <v>0</v>
      </c>
      <c r="S942" s="224">
        <v>0.00029999999999999997</v>
      </c>
      <c r="T942" s="225">
        <f>S942*H942</f>
        <v>0.010109999999999999</v>
      </c>
      <c r="U942" s="41"/>
      <c r="V942" s="41"/>
      <c r="W942" s="41"/>
      <c r="X942" s="41"/>
      <c r="Y942" s="41"/>
      <c r="Z942" s="41"/>
      <c r="AA942" s="41"/>
      <c r="AB942" s="41"/>
      <c r="AC942" s="41"/>
      <c r="AD942" s="41"/>
      <c r="AE942" s="41"/>
      <c r="AR942" s="226" t="s">
        <v>259</v>
      </c>
      <c r="AT942" s="226" t="s">
        <v>138</v>
      </c>
      <c r="AU942" s="226" t="s">
        <v>80</v>
      </c>
      <c r="AY942" s="20" t="s">
        <v>136</v>
      </c>
      <c r="BE942" s="227">
        <f>IF(N942="základní",J942,0)</f>
        <v>0</v>
      </c>
      <c r="BF942" s="227">
        <f>IF(N942="snížená",J942,0)</f>
        <v>0</v>
      </c>
      <c r="BG942" s="227">
        <f>IF(N942="zákl. přenesená",J942,0)</f>
        <v>0</v>
      </c>
      <c r="BH942" s="227">
        <f>IF(N942="sníž. přenesená",J942,0)</f>
        <v>0</v>
      </c>
      <c r="BI942" s="227">
        <f>IF(N942="nulová",J942,0)</f>
        <v>0</v>
      </c>
      <c r="BJ942" s="20" t="s">
        <v>76</v>
      </c>
      <c r="BK942" s="227">
        <f>ROUND(I942*H942,2)</f>
        <v>0</v>
      </c>
      <c r="BL942" s="20" t="s">
        <v>259</v>
      </c>
      <c r="BM942" s="226" t="s">
        <v>833</v>
      </c>
    </row>
    <row r="943" s="2" customFormat="1">
      <c r="A943" s="41"/>
      <c r="B943" s="42"/>
      <c r="C943" s="43"/>
      <c r="D943" s="228" t="s">
        <v>145</v>
      </c>
      <c r="E943" s="43"/>
      <c r="F943" s="229" t="s">
        <v>834</v>
      </c>
      <c r="G943" s="43"/>
      <c r="H943" s="43"/>
      <c r="I943" s="230"/>
      <c r="J943" s="43"/>
      <c r="K943" s="43"/>
      <c r="L943" s="47"/>
      <c r="M943" s="231"/>
      <c r="N943" s="232"/>
      <c r="O943" s="87"/>
      <c r="P943" s="87"/>
      <c r="Q943" s="87"/>
      <c r="R943" s="87"/>
      <c r="S943" s="87"/>
      <c r="T943" s="88"/>
      <c r="U943" s="41"/>
      <c r="V943" s="41"/>
      <c r="W943" s="41"/>
      <c r="X943" s="41"/>
      <c r="Y943" s="41"/>
      <c r="Z943" s="41"/>
      <c r="AA943" s="41"/>
      <c r="AB943" s="41"/>
      <c r="AC943" s="41"/>
      <c r="AD943" s="41"/>
      <c r="AE943" s="41"/>
      <c r="AT943" s="20" t="s">
        <v>145</v>
      </c>
      <c r="AU943" s="20" t="s">
        <v>80</v>
      </c>
    </row>
    <row r="944" s="13" customFormat="1">
      <c r="A944" s="13"/>
      <c r="B944" s="233"/>
      <c r="C944" s="234"/>
      <c r="D944" s="235" t="s">
        <v>147</v>
      </c>
      <c r="E944" s="236" t="s">
        <v>19</v>
      </c>
      <c r="F944" s="237" t="s">
        <v>334</v>
      </c>
      <c r="G944" s="234"/>
      <c r="H944" s="236" t="s">
        <v>19</v>
      </c>
      <c r="I944" s="238"/>
      <c r="J944" s="234"/>
      <c r="K944" s="234"/>
      <c r="L944" s="239"/>
      <c r="M944" s="240"/>
      <c r="N944" s="241"/>
      <c r="O944" s="241"/>
      <c r="P944" s="241"/>
      <c r="Q944" s="241"/>
      <c r="R944" s="241"/>
      <c r="S944" s="241"/>
      <c r="T944" s="242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43" t="s">
        <v>147</v>
      </c>
      <c r="AU944" s="243" t="s">
        <v>80</v>
      </c>
      <c r="AV944" s="13" t="s">
        <v>76</v>
      </c>
      <c r="AW944" s="13" t="s">
        <v>33</v>
      </c>
      <c r="AX944" s="13" t="s">
        <v>72</v>
      </c>
      <c r="AY944" s="243" t="s">
        <v>136</v>
      </c>
    </row>
    <row r="945" s="13" customFormat="1">
      <c r="A945" s="13"/>
      <c r="B945" s="233"/>
      <c r="C945" s="234"/>
      <c r="D945" s="235" t="s">
        <v>147</v>
      </c>
      <c r="E945" s="236" t="s">
        <v>19</v>
      </c>
      <c r="F945" s="237" t="s">
        <v>149</v>
      </c>
      <c r="G945" s="234"/>
      <c r="H945" s="236" t="s">
        <v>19</v>
      </c>
      <c r="I945" s="238"/>
      <c r="J945" s="234"/>
      <c r="K945" s="234"/>
      <c r="L945" s="239"/>
      <c r="M945" s="240"/>
      <c r="N945" s="241"/>
      <c r="O945" s="241"/>
      <c r="P945" s="241"/>
      <c r="Q945" s="241"/>
      <c r="R945" s="241"/>
      <c r="S945" s="241"/>
      <c r="T945" s="242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43" t="s">
        <v>147</v>
      </c>
      <c r="AU945" s="243" t="s">
        <v>80</v>
      </c>
      <c r="AV945" s="13" t="s">
        <v>76</v>
      </c>
      <c r="AW945" s="13" t="s">
        <v>33</v>
      </c>
      <c r="AX945" s="13" t="s">
        <v>72</v>
      </c>
      <c r="AY945" s="243" t="s">
        <v>136</v>
      </c>
    </row>
    <row r="946" s="13" customFormat="1">
      <c r="A946" s="13"/>
      <c r="B946" s="233"/>
      <c r="C946" s="234"/>
      <c r="D946" s="235" t="s">
        <v>147</v>
      </c>
      <c r="E946" s="236" t="s">
        <v>19</v>
      </c>
      <c r="F946" s="237" t="s">
        <v>150</v>
      </c>
      <c r="G946" s="234"/>
      <c r="H946" s="236" t="s">
        <v>19</v>
      </c>
      <c r="I946" s="238"/>
      <c r="J946" s="234"/>
      <c r="K946" s="234"/>
      <c r="L946" s="239"/>
      <c r="M946" s="240"/>
      <c r="N946" s="241"/>
      <c r="O946" s="241"/>
      <c r="P946" s="241"/>
      <c r="Q946" s="241"/>
      <c r="R946" s="241"/>
      <c r="S946" s="241"/>
      <c r="T946" s="242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T946" s="243" t="s">
        <v>147</v>
      </c>
      <c r="AU946" s="243" t="s">
        <v>80</v>
      </c>
      <c r="AV946" s="13" t="s">
        <v>76</v>
      </c>
      <c r="AW946" s="13" t="s">
        <v>33</v>
      </c>
      <c r="AX946" s="13" t="s">
        <v>72</v>
      </c>
      <c r="AY946" s="243" t="s">
        <v>136</v>
      </c>
    </row>
    <row r="947" s="14" customFormat="1">
      <c r="A947" s="14"/>
      <c r="B947" s="244"/>
      <c r="C947" s="245"/>
      <c r="D947" s="235" t="s">
        <v>147</v>
      </c>
      <c r="E947" s="246" t="s">
        <v>19</v>
      </c>
      <c r="F947" s="247" t="s">
        <v>835</v>
      </c>
      <c r="G947" s="245"/>
      <c r="H947" s="248">
        <v>20.5</v>
      </c>
      <c r="I947" s="249"/>
      <c r="J947" s="245"/>
      <c r="K947" s="245"/>
      <c r="L947" s="250"/>
      <c r="M947" s="251"/>
      <c r="N947" s="252"/>
      <c r="O947" s="252"/>
      <c r="P947" s="252"/>
      <c r="Q947" s="252"/>
      <c r="R947" s="252"/>
      <c r="S947" s="252"/>
      <c r="T947" s="253"/>
      <c r="U947" s="14"/>
      <c r="V947" s="14"/>
      <c r="W947" s="14"/>
      <c r="X947" s="14"/>
      <c r="Y947" s="14"/>
      <c r="Z947" s="14"/>
      <c r="AA947" s="14"/>
      <c r="AB947" s="14"/>
      <c r="AC947" s="14"/>
      <c r="AD947" s="14"/>
      <c r="AE947" s="14"/>
      <c r="AT947" s="254" t="s">
        <v>147</v>
      </c>
      <c r="AU947" s="254" t="s">
        <v>80</v>
      </c>
      <c r="AV947" s="14" t="s">
        <v>80</v>
      </c>
      <c r="AW947" s="14" t="s">
        <v>33</v>
      </c>
      <c r="AX947" s="14" t="s">
        <v>72</v>
      </c>
      <c r="AY947" s="254" t="s">
        <v>136</v>
      </c>
    </row>
    <row r="948" s="14" customFormat="1">
      <c r="A948" s="14"/>
      <c r="B948" s="244"/>
      <c r="C948" s="245"/>
      <c r="D948" s="235" t="s">
        <v>147</v>
      </c>
      <c r="E948" s="246" t="s">
        <v>19</v>
      </c>
      <c r="F948" s="247" t="s">
        <v>734</v>
      </c>
      <c r="G948" s="245"/>
      <c r="H948" s="248">
        <v>-1.6000000000000001</v>
      </c>
      <c r="I948" s="249"/>
      <c r="J948" s="245"/>
      <c r="K948" s="245"/>
      <c r="L948" s="250"/>
      <c r="M948" s="251"/>
      <c r="N948" s="252"/>
      <c r="O948" s="252"/>
      <c r="P948" s="252"/>
      <c r="Q948" s="252"/>
      <c r="R948" s="252"/>
      <c r="S948" s="252"/>
      <c r="T948" s="253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4" t="s">
        <v>147</v>
      </c>
      <c r="AU948" s="254" t="s">
        <v>80</v>
      </c>
      <c r="AV948" s="14" t="s">
        <v>80</v>
      </c>
      <c r="AW948" s="14" t="s">
        <v>33</v>
      </c>
      <c r="AX948" s="14" t="s">
        <v>72</v>
      </c>
      <c r="AY948" s="254" t="s">
        <v>136</v>
      </c>
    </row>
    <row r="949" s="14" customFormat="1">
      <c r="A949" s="14"/>
      <c r="B949" s="244"/>
      <c r="C949" s="245"/>
      <c r="D949" s="235" t="s">
        <v>147</v>
      </c>
      <c r="E949" s="246" t="s">
        <v>19</v>
      </c>
      <c r="F949" s="247" t="s">
        <v>836</v>
      </c>
      <c r="G949" s="245"/>
      <c r="H949" s="248">
        <v>9.5</v>
      </c>
      <c r="I949" s="249"/>
      <c r="J949" s="245"/>
      <c r="K949" s="245"/>
      <c r="L949" s="250"/>
      <c r="M949" s="251"/>
      <c r="N949" s="252"/>
      <c r="O949" s="252"/>
      <c r="P949" s="252"/>
      <c r="Q949" s="252"/>
      <c r="R949" s="252"/>
      <c r="S949" s="252"/>
      <c r="T949" s="25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54" t="s">
        <v>147</v>
      </c>
      <c r="AU949" s="254" t="s">
        <v>80</v>
      </c>
      <c r="AV949" s="14" t="s">
        <v>80</v>
      </c>
      <c r="AW949" s="14" t="s">
        <v>33</v>
      </c>
      <c r="AX949" s="14" t="s">
        <v>72</v>
      </c>
      <c r="AY949" s="254" t="s">
        <v>136</v>
      </c>
    </row>
    <row r="950" s="14" customFormat="1">
      <c r="A950" s="14"/>
      <c r="B950" s="244"/>
      <c r="C950" s="245"/>
      <c r="D950" s="235" t="s">
        <v>147</v>
      </c>
      <c r="E950" s="246" t="s">
        <v>19</v>
      </c>
      <c r="F950" s="247" t="s">
        <v>837</v>
      </c>
      <c r="G950" s="245"/>
      <c r="H950" s="248">
        <v>-1.7</v>
      </c>
      <c r="I950" s="249"/>
      <c r="J950" s="245"/>
      <c r="K950" s="245"/>
      <c r="L950" s="250"/>
      <c r="M950" s="251"/>
      <c r="N950" s="252"/>
      <c r="O950" s="252"/>
      <c r="P950" s="252"/>
      <c r="Q950" s="252"/>
      <c r="R950" s="252"/>
      <c r="S950" s="252"/>
      <c r="T950" s="25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4" t="s">
        <v>147</v>
      </c>
      <c r="AU950" s="254" t="s">
        <v>80</v>
      </c>
      <c r="AV950" s="14" t="s">
        <v>80</v>
      </c>
      <c r="AW950" s="14" t="s">
        <v>33</v>
      </c>
      <c r="AX950" s="14" t="s">
        <v>72</v>
      </c>
      <c r="AY950" s="254" t="s">
        <v>136</v>
      </c>
    </row>
    <row r="951" s="14" customFormat="1">
      <c r="A951" s="14"/>
      <c r="B951" s="244"/>
      <c r="C951" s="245"/>
      <c r="D951" s="235" t="s">
        <v>147</v>
      </c>
      <c r="E951" s="246" t="s">
        <v>19</v>
      </c>
      <c r="F951" s="247" t="s">
        <v>838</v>
      </c>
      <c r="G951" s="245"/>
      <c r="H951" s="248">
        <v>8.6999999999999993</v>
      </c>
      <c r="I951" s="249"/>
      <c r="J951" s="245"/>
      <c r="K951" s="245"/>
      <c r="L951" s="250"/>
      <c r="M951" s="251"/>
      <c r="N951" s="252"/>
      <c r="O951" s="252"/>
      <c r="P951" s="252"/>
      <c r="Q951" s="252"/>
      <c r="R951" s="252"/>
      <c r="S951" s="252"/>
      <c r="T951" s="25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54" t="s">
        <v>147</v>
      </c>
      <c r="AU951" s="254" t="s">
        <v>80</v>
      </c>
      <c r="AV951" s="14" t="s">
        <v>80</v>
      </c>
      <c r="AW951" s="14" t="s">
        <v>33</v>
      </c>
      <c r="AX951" s="14" t="s">
        <v>72</v>
      </c>
      <c r="AY951" s="254" t="s">
        <v>136</v>
      </c>
    </row>
    <row r="952" s="14" customFormat="1">
      <c r="A952" s="14"/>
      <c r="B952" s="244"/>
      <c r="C952" s="245"/>
      <c r="D952" s="235" t="s">
        <v>147</v>
      </c>
      <c r="E952" s="246" t="s">
        <v>19</v>
      </c>
      <c r="F952" s="247" t="s">
        <v>837</v>
      </c>
      <c r="G952" s="245"/>
      <c r="H952" s="248">
        <v>-1.7</v>
      </c>
      <c r="I952" s="249"/>
      <c r="J952" s="245"/>
      <c r="K952" s="245"/>
      <c r="L952" s="250"/>
      <c r="M952" s="251"/>
      <c r="N952" s="252"/>
      <c r="O952" s="252"/>
      <c r="P952" s="252"/>
      <c r="Q952" s="252"/>
      <c r="R952" s="252"/>
      <c r="S952" s="252"/>
      <c r="T952" s="253"/>
      <c r="U952" s="14"/>
      <c r="V952" s="14"/>
      <c r="W952" s="14"/>
      <c r="X952" s="14"/>
      <c r="Y952" s="14"/>
      <c r="Z952" s="14"/>
      <c r="AA952" s="14"/>
      <c r="AB952" s="14"/>
      <c r="AC952" s="14"/>
      <c r="AD952" s="14"/>
      <c r="AE952" s="14"/>
      <c r="AT952" s="254" t="s">
        <v>147</v>
      </c>
      <c r="AU952" s="254" t="s">
        <v>80</v>
      </c>
      <c r="AV952" s="14" t="s">
        <v>80</v>
      </c>
      <c r="AW952" s="14" t="s">
        <v>33</v>
      </c>
      <c r="AX952" s="14" t="s">
        <v>72</v>
      </c>
      <c r="AY952" s="254" t="s">
        <v>136</v>
      </c>
    </row>
    <row r="953" s="16" customFormat="1">
      <c r="A953" s="16"/>
      <c r="B953" s="266"/>
      <c r="C953" s="267"/>
      <c r="D953" s="235" t="s">
        <v>147</v>
      </c>
      <c r="E953" s="268" t="s">
        <v>19</v>
      </c>
      <c r="F953" s="269" t="s">
        <v>167</v>
      </c>
      <c r="G953" s="267"/>
      <c r="H953" s="270">
        <v>33.700000000000003</v>
      </c>
      <c r="I953" s="271"/>
      <c r="J953" s="267"/>
      <c r="K953" s="267"/>
      <c r="L953" s="272"/>
      <c r="M953" s="273"/>
      <c r="N953" s="274"/>
      <c r="O953" s="274"/>
      <c r="P953" s="274"/>
      <c r="Q953" s="274"/>
      <c r="R953" s="274"/>
      <c r="S953" s="274"/>
      <c r="T953" s="275"/>
      <c r="U953" s="16"/>
      <c r="V953" s="16"/>
      <c r="W953" s="16"/>
      <c r="X953" s="16"/>
      <c r="Y953" s="16"/>
      <c r="Z953" s="16"/>
      <c r="AA953" s="16"/>
      <c r="AB953" s="16"/>
      <c r="AC953" s="16"/>
      <c r="AD953" s="16"/>
      <c r="AE953" s="16"/>
      <c r="AT953" s="276" t="s">
        <v>147</v>
      </c>
      <c r="AU953" s="276" t="s">
        <v>80</v>
      </c>
      <c r="AV953" s="16" t="s">
        <v>143</v>
      </c>
      <c r="AW953" s="16" t="s">
        <v>33</v>
      </c>
      <c r="AX953" s="16" t="s">
        <v>76</v>
      </c>
      <c r="AY953" s="276" t="s">
        <v>136</v>
      </c>
    </row>
    <row r="954" s="2" customFormat="1" ht="16.5" customHeight="1">
      <c r="A954" s="41"/>
      <c r="B954" s="42"/>
      <c r="C954" s="215" t="s">
        <v>839</v>
      </c>
      <c r="D954" s="215" t="s">
        <v>138</v>
      </c>
      <c r="E954" s="216" t="s">
        <v>840</v>
      </c>
      <c r="F954" s="217" t="s">
        <v>841</v>
      </c>
      <c r="G954" s="218" t="s">
        <v>195</v>
      </c>
      <c r="H954" s="219">
        <v>33.700000000000003</v>
      </c>
      <c r="I954" s="220"/>
      <c r="J954" s="221">
        <f>ROUND(I954*H954,2)</f>
        <v>0</v>
      </c>
      <c r="K954" s="217" t="s">
        <v>142</v>
      </c>
      <c r="L954" s="47"/>
      <c r="M954" s="222" t="s">
        <v>19</v>
      </c>
      <c r="N954" s="223" t="s">
        <v>43</v>
      </c>
      <c r="O954" s="87"/>
      <c r="P954" s="224">
        <f>O954*H954</f>
        <v>0</v>
      </c>
      <c r="Q954" s="224">
        <v>1.4935E-05</v>
      </c>
      <c r="R954" s="224">
        <f>Q954*H954</f>
        <v>0.00050330950000000002</v>
      </c>
      <c r="S954" s="224">
        <v>0</v>
      </c>
      <c r="T954" s="225">
        <f>S954*H954</f>
        <v>0</v>
      </c>
      <c r="U954" s="41"/>
      <c r="V954" s="41"/>
      <c r="W954" s="41"/>
      <c r="X954" s="41"/>
      <c r="Y954" s="41"/>
      <c r="Z954" s="41"/>
      <c r="AA954" s="41"/>
      <c r="AB954" s="41"/>
      <c r="AC954" s="41"/>
      <c r="AD954" s="41"/>
      <c r="AE954" s="41"/>
      <c r="AR954" s="226" t="s">
        <v>259</v>
      </c>
      <c r="AT954" s="226" t="s">
        <v>138</v>
      </c>
      <c r="AU954" s="226" t="s">
        <v>80</v>
      </c>
      <c r="AY954" s="20" t="s">
        <v>136</v>
      </c>
      <c r="BE954" s="227">
        <f>IF(N954="základní",J954,0)</f>
        <v>0</v>
      </c>
      <c r="BF954" s="227">
        <f>IF(N954="snížená",J954,0)</f>
        <v>0</v>
      </c>
      <c r="BG954" s="227">
        <f>IF(N954="zákl. přenesená",J954,0)</f>
        <v>0</v>
      </c>
      <c r="BH954" s="227">
        <f>IF(N954="sníž. přenesená",J954,0)</f>
        <v>0</v>
      </c>
      <c r="BI954" s="227">
        <f>IF(N954="nulová",J954,0)</f>
        <v>0</v>
      </c>
      <c r="BJ954" s="20" t="s">
        <v>76</v>
      </c>
      <c r="BK954" s="227">
        <f>ROUND(I954*H954,2)</f>
        <v>0</v>
      </c>
      <c r="BL954" s="20" t="s">
        <v>259</v>
      </c>
      <c r="BM954" s="226" t="s">
        <v>842</v>
      </c>
    </row>
    <row r="955" s="2" customFormat="1">
      <c r="A955" s="41"/>
      <c r="B955" s="42"/>
      <c r="C955" s="43"/>
      <c r="D955" s="228" t="s">
        <v>145</v>
      </c>
      <c r="E955" s="43"/>
      <c r="F955" s="229" t="s">
        <v>843</v>
      </c>
      <c r="G955" s="43"/>
      <c r="H955" s="43"/>
      <c r="I955" s="230"/>
      <c r="J955" s="43"/>
      <c r="K955" s="43"/>
      <c r="L955" s="47"/>
      <c r="M955" s="231"/>
      <c r="N955" s="232"/>
      <c r="O955" s="87"/>
      <c r="P955" s="87"/>
      <c r="Q955" s="87"/>
      <c r="R955" s="87"/>
      <c r="S955" s="87"/>
      <c r="T955" s="88"/>
      <c r="U955" s="41"/>
      <c r="V955" s="41"/>
      <c r="W955" s="41"/>
      <c r="X955" s="41"/>
      <c r="Y955" s="41"/>
      <c r="Z955" s="41"/>
      <c r="AA955" s="41"/>
      <c r="AB955" s="41"/>
      <c r="AC955" s="41"/>
      <c r="AD955" s="41"/>
      <c r="AE955" s="41"/>
      <c r="AT955" s="20" t="s">
        <v>145</v>
      </c>
      <c r="AU955" s="20" t="s">
        <v>80</v>
      </c>
    </row>
    <row r="956" s="13" customFormat="1">
      <c r="A956" s="13"/>
      <c r="B956" s="233"/>
      <c r="C956" s="234"/>
      <c r="D956" s="235" t="s">
        <v>147</v>
      </c>
      <c r="E956" s="236" t="s">
        <v>19</v>
      </c>
      <c r="F956" s="237" t="s">
        <v>163</v>
      </c>
      <c r="G956" s="234"/>
      <c r="H956" s="236" t="s">
        <v>19</v>
      </c>
      <c r="I956" s="238"/>
      <c r="J956" s="234"/>
      <c r="K956" s="234"/>
      <c r="L956" s="239"/>
      <c r="M956" s="240"/>
      <c r="N956" s="241"/>
      <c r="O956" s="241"/>
      <c r="P956" s="241"/>
      <c r="Q956" s="241"/>
      <c r="R956" s="241"/>
      <c r="S956" s="241"/>
      <c r="T956" s="242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3" t="s">
        <v>147</v>
      </c>
      <c r="AU956" s="243" t="s">
        <v>80</v>
      </c>
      <c r="AV956" s="13" t="s">
        <v>76</v>
      </c>
      <c r="AW956" s="13" t="s">
        <v>33</v>
      </c>
      <c r="AX956" s="13" t="s">
        <v>72</v>
      </c>
      <c r="AY956" s="243" t="s">
        <v>136</v>
      </c>
    </row>
    <row r="957" s="13" customFormat="1">
      <c r="A957" s="13"/>
      <c r="B957" s="233"/>
      <c r="C957" s="234"/>
      <c r="D957" s="235" t="s">
        <v>147</v>
      </c>
      <c r="E957" s="236" t="s">
        <v>19</v>
      </c>
      <c r="F957" s="237" t="s">
        <v>149</v>
      </c>
      <c r="G957" s="234"/>
      <c r="H957" s="236" t="s">
        <v>19</v>
      </c>
      <c r="I957" s="238"/>
      <c r="J957" s="234"/>
      <c r="K957" s="234"/>
      <c r="L957" s="239"/>
      <c r="M957" s="240"/>
      <c r="N957" s="241"/>
      <c r="O957" s="241"/>
      <c r="P957" s="241"/>
      <c r="Q957" s="241"/>
      <c r="R957" s="241"/>
      <c r="S957" s="241"/>
      <c r="T957" s="242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43" t="s">
        <v>147</v>
      </c>
      <c r="AU957" s="243" t="s">
        <v>80</v>
      </c>
      <c r="AV957" s="13" t="s">
        <v>76</v>
      </c>
      <c r="AW957" s="13" t="s">
        <v>33</v>
      </c>
      <c r="AX957" s="13" t="s">
        <v>72</v>
      </c>
      <c r="AY957" s="243" t="s">
        <v>136</v>
      </c>
    </row>
    <row r="958" s="13" customFormat="1">
      <c r="A958" s="13"/>
      <c r="B958" s="233"/>
      <c r="C958" s="234"/>
      <c r="D958" s="235" t="s">
        <v>147</v>
      </c>
      <c r="E958" s="236" t="s">
        <v>19</v>
      </c>
      <c r="F958" s="237" t="s">
        <v>150</v>
      </c>
      <c r="G958" s="234"/>
      <c r="H958" s="236" t="s">
        <v>19</v>
      </c>
      <c r="I958" s="238"/>
      <c r="J958" s="234"/>
      <c r="K958" s="234"/>
      <c r="L958" s="239"/>
      <c r="M958" s="240"/>
      <c r="N958" s="241"/>
      <c r="O958" s="241"/>
      <c r="P958" s="241"/>
      <c r="Q958" s="241"/>
      <c r="R958" s="241"/>
      <c r="S958" s="241"/>
      <c r="T958" s="242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3" t="s">
        <v>147</v>
      </c>
      <c r="AU958" s="243" t="s">
        <v>80</v>
      </c>
      <c r="AV958" s="13" t="s">
        <v>76</v>
      </c>
      <c r="AW958" s="13" t="s">
        <v>33</v>
      </c>
      <c r="AX958" s="13" t="s">
        <v>72</v>
      </c>
      <c r="AY958" s="243" t="s">
        <v>136</v>
      </c>
    </row>
    <row r="959" s="14" customFormat="1">
      <c r="A959" s="14"/>
      <c r="B959" s="244"/>
      <c r="C959" s="245"/>
      <c r="D959" s="235" t="s">
        <v>147</v>
      </c>
      <c r="E959" s="246" t="s">
        <v>19</v>
      </c>
      <c r="F959" s="247" t="s">
        <v>835</v>
      </c>
      <c r="G959" s="245"/>
      <c r="H959" s="248">
        <v>20.5</v>
      </c>
      <c r="I959" s="249"/>
      <c r="J959" s="245"/>
      <c r="K959" s="245"/>
      <c r="L959" s="250"/>
      <c r="M959" s="251"/>
      <c r="N959" s="252"/>
      <c r="O959" s="252"/>
      <c r="P959" s="252"/>
      <c r="Q959" s="252"/>
      <c r="R959" s="252"/>
      <c r="S959" s="252"/>
      <c r="T959" s="253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4" t="s">
        <v>147</v>
      </c>
      <c r="AU959" s="254" t="s">
        <v>80</v>
      </c>
      <c r="AV959" s="14" t="s">
        <v>80</v>
      </c>
      <c r="AW959" s="14" t="s">
        <v>33</v>
      </c>
      <c r="AX959" s="14" t="s">
        <v>72</v>
      </c>
      <c r="AY959" s="254" t="s">
        <v>136</v>
      </c>
    </row>
    <row r="960" s="14" customFormat="1">
      <c r="A960" s="14"/>
      <c r="B960" s="244"/>
      <c r="C960" s="245"/>
      <c r="D960" s="235" t="s">
        <v>147</v>
      </c>
      <c r="E960" s="246" t="s">
        <v>19</v>
      </c>
      <c r="F960" s="247" t="s">
        <v>734</v>
      </c>
      <c r="G960" s="245"/>
      <c r="H960" s="248">
        <v>-1.6000000000000001</v>
      </c>
      <c r="I960" s="249"/>
      <c r="J960" s="245"/>
      <c r="K960" s="245"/>
      <c r="L960" s="250"/>
      <c r="M960" s="251"/>
      <c r="N960" s="252"/>
      <c r="O960" s="252"/>
      <c r="P960" s="252"/>
      <c r="Q960" s="252"/>
      <c r="R960" s="252"/>
      <c r="S960" s="252"/>
      <c r="T960" s="253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4" t="s">
        <v>147</v>
      </c>
      <c r="AU960" s="254" t="s">
        <v>80</v>
      </c>
      <c r="AV960" s="14" t="s">
        <v>80</v>
      </c>
      <c r="AW960" s="14" t="s">
        <v>33</v>
      </c>
      <c r="AX960" s="14" t="s">
        <v>72</v>
      </c>
      <c r="AY960" s="254" t="s">
        <v>136</v>
      </c>
    </row>
    <row r="961" s="14" customFormat="1">
      <c r="A961" s="14"/>
      <c r="B961" s="244"/>
      <c r="C961" s="245"/>
      <c r="D961" s="235" t="s">
        <v>147</v>
      </c>
      <c r="E961" s="246" t="s">
        <v>19</v>
      </c>
      <c r="F961" s="247" t="s">
        <v>836</v>
      </c>
      <c r="G961" s="245"/>
      <c r="H961" s="248">
        <v>9.5</v>
      </c>
      <c r="I961" s="249"/>
      <c r="J961" s="245"/>
      <c r="K961" s="245"/>
      <c r="L961" s="250"/>
      <c r="M961" s="251"/>
      <c r="N961" s="252"/>
      <c r="O961" s="252"/>
      <c r="P961" s="252"/>
      <c r="Q961" s="252"/>
      <c r="R961" s="252"/>
      <c r="S961" s="252"/>
      <c r="T961" s="253"/>
      <c r="U961" s="14"/>
      <c r="V961" s="14"/>
      <c r="W961" s="14"/>
      <c r="X961" s="14"/>
      <c r="Y961" s="14"/>
      <c r="Z961" s="14"/>
      <c r="AA961" s="14"/>
      <c r="AB961" s="14"/>
      <c r="AC961" s="14"/>
      <c r="AD961" s="14"/>
      <c r="AE961" s="14"/>
      <c r="AT961" s="254" t="s">
        <v>147</v>
      </c>
      <c r="AU961" s="254" t="s">
        <v>80</v>
      </c>
      <c r="AV961" s="14" t="s">
        <v>80</v>
      </c>
      <c r="AW961" s="14" t="s">
        <v>33</v>
      </c>
      <c r="AX961" s="14" t="s">
        <v>72</v>
      </c>
      <c r="AY961" s="254" t="s">
        <v>136</v>
      </c>
    </row>
    <row r="962" s="14" customFormat="1">
      <c r="A962" s="14"/>
      <c r="B962" s="244"/>
      <c r="C962" s="245"/>
      <c r="D962" s="235" t="s">
        <v>147</v>
      </c>
      <c r="E962" s="246" t="s">
        <v>19</v>
      </c>
      <c r="F962" s="247" t="s">
        <v>837</v>
      </c>
      <c r="G962" s="245"/>
      <c r="H962" s="248">
        <v>-1.7</v>
      </c>
      <c r="I962" s="249"/>
      <c r="J962" s="245"/>
      <c r="K962" s="245"/>
      <c r="L962" s="250"/>
      <c r="M962" s="251"/>
      <c r="N962" s="252"/>
      <c r="O962" s="252"/>
      <c r="P962" s="252"/>
      <c r="Q962" s="252"/>
      <c r="R962" s="252"/>
      <c r="S962" s="252"/>
      <c r="T962" s="25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4" t="s">
        <v>147</v>
      </c>
      <c r="AU962" s="254" t="s">
        <v>80</v>
      </c>
      <c r="AV962" s="14" t="s">
        <v>80</v>
      </c>
      <c r="AW962" s="14" t="s">
        <v>33</v>
      </c>
      <c r="AX962" s="14" t="s">
        <v>72</v>
      </c>
      <c r="AY962" s="254" t="s">
        <v>136</v>
      </c>
    </row>
    <row r="963" s="14" customFormat="1">
      <c r="A963" s="14"/>
      <c r="B963" s="244"/>
      <c r="C963" s="245"/>
      <c r="D963" s="235" t="s">
        <v>147</v>
      </c>
      <c r="E963" s="246" t="s">
        <v>19</v>
      </c>
      <c r="F963" s="247" t="s">
        <v>838</v>
      </c>
      <c r="G963" s="245"/>
      <c r="H963" s="248">
        <v>8.6999999999999993</v>
      </c>
      <c r="I963" s="249"/>
      <c r="J963" s="245"/>
      <c r="K963" s="245"/>
      <c r="L963" s="250"/>
      <c r="M963" s="251"/>
      <c r="N963" s="252"/>
      <c r="O963" s="252"/>
      <c r="P963" s="252"/>
      <c r="Q963" s="252"/>
      <c r="R963" s="252"/>
      <c r="S963" s="252"/>
      <c r="T963" s="253"/>
      <c r="U963" s="14"/>
      <c r="V963" s="14"/>
      <c r="W963" s="14"/>
      <c r="X963" s="14"/>
      <c r="Y963" s="14"/>
      <c r="Z963" s="14"/>
      <c r="AA963" s="14"/>
      <c r="AB963" s="14"/>
      <c r="AC963" s="14"/>
      <c r="AD963" s="14"/>
      <c r="AE963" s="14"/>
      <c r="AT963" s="254" t="s">
        <v>147</v>
      </c>
      <c r="AU963" s="254" t="s">
        <v>80</v>
      </c>
      <c r="AV963" s="14" t="s">
        <v>80</v>
      </c>
      <c r="AW963" s="14" t="s">
        <v>33</v>
      </c>
      <c r="AX963" s="14" t="s">
        <v>72</v>
      </c>
      <c r="AY963" s="254" t="s">
        <v>136</v>
      </c>
    </row>
    <row r="964" s="14" customFormat="1">
      <c r="A964" s="14"/>
      <c r="B964" s="244"/>
      <c r="C964" s="245"/>
      <c r="D964" s="235" t="s">
        <v>147</v>
      </c>
      <c r="E964" s="246" t="s">
        <v>19</v>
      </c>
      <c r="F964" s="247" t="s">
        <v>837</v>
      </c>
      <c r="G964" s="245"/>
      <c r="H964" s="248">
        <v>-1.7</v>
      </c>
      <c r="I964" s="249"/>
      <c r="J964" s="245"/>
      <c r="K964" s="245"/>
      <c r="L964" s="250"/>
      <c r="M964" s="251"/>
      <c r="N964" s="252"/>
      <c r="O964" s="252"/>
      <c r="P964" s="252"/>
      <c r="Q964" s="252"/>
      <c r="R964" s="252"/>
      <c r="S964" s="252"/>
      <c r="T964" s="253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4" t="s">
        <v>147</v>
      </c>
      <c r="AU964" s="254" t="s">
        <v>80</v>
      </c>
      <c r="AV964" s="14" t="s">
        <v>80</v>
      </c>
      <c r="AW964" s="14" t="s">
        <v>33</v>
      </c>
      <c r="AX964" s="14" t="s">
        <v>72</v>
      </c>
      <c r="AY964" s="254" t="s">
        <v>136</v>
      </c>
    </row>
    <row r="965" s="16" customFormat="1">
      <c r="A965" s="16"/>
      <c r="B965" s="266"/>
      <c r="C965" s="267"/>
      <c r="D965" s="235" t="s">
        <v>147</v>
      </c>
      <c r="E965" s="268" t="s">
        <v>19</v>
      </c>
      <c r="F965" s="269" t="s">
        <v>167</v>
      </c>
      <c r="G965" s="267"/>
      <c r="H965" s="270">
        <v>33.700000000000003</v>
      </c>
      <c r="I965" s="271"/>
      <c r="J965" s="267"/>
      <c r="K965" s="267"/>
      <c r="L965" s="272"/>
      <c r="M965" s="273"/>
      <c r="N965" s="274"/>
      <c r="O965" s="274"/>
      <c r="P965" s="274"/>
      <c r="Q965" s="274"/>
      <c r="R965" s="274"/>
      <c r="S965" s="274"/>
      <c r="T965" s="275"/>
      <c r="U965" s="16"/>
      <c r="V965" s="16"/>
      <c r="W965" s="16"/>
      <c r="X965" s="16"/>
      <c r="Y965" s="16"/>
      <c r="Z965" s="16"/>
      <c r="AA965" s="16"/>
      <c r="AB965" s="16"/>
      <c r="AC965" s="16"/>
      <c r="AD965" s="16"/>
      <c r="AE965" s="16"/>
      <c r="AT965" s="276" t="s">
        <v>147</v>
      </c>
      <c r="AU965" s="276" t="s">
        <v>80</v>
      </c>
      <c r="AV965" s="16" t="s">
        <v>143</v>
      </c>
      <c r="AW965" s="16" t="s">
        <v>33</v>
      </c>
      <c r="AX965" s="16" t="s">
        <v>76</v>
      </c>
      <c r="AY965" s="276" t="s">
        <v>136</v>
      </c>
    </row>
    <row r="966" s="2" customFormat="1" ht="21.75" customHeight="1">
      <c r="A966" s="41"/>
      <c r="B966" s="42"/>
      <c r="C966" s="277" t="s">
        <v>844</v>
      </c>
      <c r="D966" s="277" t="s">
        <v>312</v>
      </c>
      <c r="E966" s="278" t="s">
        <v>845</v>
      </c>
      <c r="F966" s="279" t="s">
        <v>846</v>
      </c>
      <c r="G966" s="280" t="s">
        <v>195</v>
      </c>
      <c r="H966" s="281">
        <v>37.07</v>
      </c>
      <c r="I966" s="282"/>
      <c r="J966" s="283">
        <f>ROUND(I966*H966,2)</f>
        <v>0</v>
      </c>
      <c r="K966" s="279" t="s">
        <v>19</v>
      </c>
      <c r="L966" s="284"/>
      <c r="M966" s="285" t="s">
        <v>19</v>
      </c>
      <c r="N966" s="286" t="s">
        <v>43</v>
      </c>
      <c r="O966" s="87"/>
      <c r="P966" s="224">
        <f>O966*H966</f>
        <v>0</v>
      </c>
      <c r="Q966" s="224">
        <v>0</v>
      </c>
      <c r="R966" s="224">
        <f>Q966*H966</f>
        <v>0</v>
      </c>
      <c r="S966" s="224">
        <v>0</v>
      </c>
      <c r="T966" s="225">
        <f>S966*H966</f>
        <v>0</v>
      </c>
      <c r="U966" s="41"/>
      <c r="V966" s="41"/>
      <c r="W966" s="41"/>
      <c r="X966" s="41"/>
      <c r="Y966" s="41"/>
      <c r="Z966" s="41"/>
      <c r="AA966" s="41"/>
      <c r="AB966" s="41"/>
      <c r="AC966" s="41"/>
      <c r="AD966" s="41"/>
      <c r="AE966" s="41"/>
      <c r="AR966" s="226" t="s">
        <v>364</v>
      </c>
      <c r="AT966" s="226" t="s">
        <v>312</v>
      </c>
      <c r="AU966" s="226" t="s">
        <v>80</v>
      </c>
      <c r="AY966" s="20" t="s">
        <v>136</v>
      </c>
      <c r="BE966" s="227">
        <f>IF(N966="základní",J966,0)</f>
        <v>0</v>
      </c>
      <c r="BF966" s="227">
        <f>IF(N966="snížená",J966,0)</f>
        <v>0</v>
      </c>
      <c r="BG966" s="227">
        <f>IF(N966="zákl. přenesená",J966,0)</f>
        <v>0</v>
      </c>
      <c r="BH966" s="227">
        <f>IF(N966="sníž. přenesená",J966,0)</f>
        <v>0</v>
      </c>
      <c r="BI966" s="227">
        <f>IF(N966="nulová",J966,0)</f>
        <v>0</v>
      </c>
      <c r="BJ966" s="20" t="s">
        <v>76</v>
      </c>
      <c r="BK966" s="227">
        <f>ROUND(I966*H966,2)</f>
        <v>0</v>
      </c>
      <c r="BL966" s="20" t="s">
        <v>259</v>
      </c>
      <c r="BM966" s="226" t="s">
        <v>847</v>
      </c>
    </row>
    <row r="967" s="14" customFormat="1">
      <c r="A967" s="14"/>
      <c r="B967" s="244"/>
      <c r="C967" s="245"/>
      <c r="D967" s="235" t="s">
        <v>147</v>
      </c>
      <c r="E967" s="245"/>
      <c r="F967" s="247" t="s">
        <v>848</v>
      </c>
      <c r="G967" s="245"/>
      <c r="H967" s="248">
        <v>37.07</v>
      </c>
      <c r="I967" s="249"/>
      <c r="J967" s="245"/>
      <c r="K967" s="245"/>
      <c r="L967" s="250"/>
      <c r="M967" s="251"/>
      <c r="N967" s="252"/>
      <c r="O967" s="252"/>
      <c r="P967" s="252"/>
      <c r="Q967" s="252"/>
      <c r="R967" s="252"/>
      <c r="S967" s="252"/>
      <c r="T967" s="25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4" t="s">
        <v>147</v>
      </c>
      <c r="AU967" s="254" t="s">
        <v>80</v>
      </c>
      <c r="AV967" s="14" t="s">
        <v>80</v>
      </c>
      <c r="AW967" s="14" t="s">
        <v>4</v>
      </c>
      <c r="AX967" s="14" t="s">
        <v>76</v>
      </c>
      <c r="AY967" s="254" t="s">
        <v>136</v>
      </c>
    </row>
    <row r="968" s="2" customFormat="1" ht="16.5" customHeight="1">
      <c r="A968" s="41"/>
      <c r="B968" s="42"/>
      <c r="C968" s="215" t="s">
        <v>849</v>
      </c>
      <c r="D968" s="215" t="s">
        <v>138</v>
      </c>
      <c r="E968" s="216" t="s">
        <v>850</v>
      </c>
      <c r="F968" s="217" t="s">
        <v>851</v>
      </c>
      <c r="G968" s="218" t="s">
        <v>181</v>
      </c>
      <c r="H968" s="219">
        <v>29.600000000000001</v>
      </c>
      <c r="I968" s="220"/>
      <c r="J968" s="221">
        <f>ROUND(I968*H968,2)</f>
        <v>0</v>
      </c>
      <c r="K968" s="217" t="s">
        <v>142</v>
      </c>
      <c r="L968" s="47"/>
      <c r="M968" s="222" t="s">
        <v>19</v>
      </c>
      <c r="N968" s="223" t="s">
        <v>43</v>
      </c>
      <c r="O968" s="87"/>
      <c r="P968" s="224">
        <f>O968*H968</f>
        <v>0</v>
      </c>
      <c r="Q968" s="224">
        <v>0</v>
      </c>
      <c r="R968" s="224">
        <f>Q968*H968</f>
        <v>0</v>
      </c>
      <c r="S968" s="224">
        <v>0</v>
      </c>
      <c r="T968" s="225">
        <f>S968*H968</f>
        <v>0</v>
      </c>
      <c r="U968" s="41"/>
      <c r="V968" s="41"/>
      <c r="W968" s="41"/>
      <c r="X968" s="41"/>
      <c r="Y968" s="41"/>
      <c r="Z968" s="41"/>
      <c r="AA968" s="41"/>
      <c r="AB968" s="41"/>
      <c r="AC968" s="41"/>
      <c r="AD968" s="41"/>
      <c r="AE968" s="41"/>
      <c r="AR968" s="226" t="s">
        <v>259</v>
      </c>
      <c r="AT968" s="226" t="s">
        <v>138</v>
      </c>
      <c r="AU968" s="226" t="s">
        <v>80</v>
      </c>
      <c r="AY968" s="20" t="s">
        <v>136</v>
      </c>
      <c r="BE968" s="227">
        <f>IF(N968="základní",J968,0)</f>
        <v>0</v>
      </c>
      <c r="BF968" s="227">
        <f>IF(N968="snížená",J968,0)</f>
        <v>0</v>
      </c>
      <c r="BG968" s="227">
        <f>IF(N968="zákl. přenesená",J968,0)</f>
        <v>0</v>
      </c>
      <c r="BH968" s="227">
        <f>IF(N968="sníž. přenesená",J968,0)</f>
        <v>0</v>
      </c>
      <c r="BI968" s="227">
        <f>IF(N968="nulová",J968,0)</f>
        <v>0</v>
      </c>
      <c r="BJ968" s="20" t="s">
        <v>76</v>
      </c>
      <c r="BK968" s="227">
        <f>ROUND(I968*H968,2)</f>
        <v>0</v>
      </c>
      <c r="BL968" s="20" t="s">
        <v>259</v>
      </c>
      <c r="BM968" s="226" t="s">
        <v>852</v>
      </c>
    </row>
    <row r="969" s="2" customFormat="1">
      <c r="A969" s="41"/>
      <c r="B969" s="42"/>
      <c r="C969" s="43"/>
      <c r="D969" s="228" t="s">
        <v>145</v>
      </c>
      <c r="E969" s="43"/>
      <c r="F969" s="229" t="s">
        <v>853</v>
      </c>
      <c r="G969" s="43"/>
      <c r="H969" s="43"/>
      <c r="I969" s="230"/>
      <c r="J969" s="43"/>
      <c r="K969" s="43"/>
      <c r="L969" s="47"/>
      <c r="M969" s="231"/>
      <c r="N969" s="232"/>
      <c r="O969" s="87"/>
      <c r="P969" s="87"/>
      <c r="Q969" s="87"/>
      <c r="R969" s="87"/>
      <c r="S969" s="87"/>
      <c r="T969" s="88"/>
      <c r="U969" s="41"/>
      <c r="V969" s="41"/>
      <c r="W969" s="41"/>
      <c r="X969" s="41"/>
      <c r="Y969" s="41"/>
      <c r="Z969" s="41"/>
      <c r="AA969" s="41"/>
      <c r="AB969" s="41"/>
      <c r="AC969" s="41"/>
      <c r="AD969" s="41"/>
      <c r="AE969" s="41"/>
      <c r="AT969" s="20" t="s">
        <v>145</v>
      </c>
      <c r="AU969" s="20" t="s">
        <v>80</v>
      </c>
    </row>
    <row r="970" s="13" customFormat="1">
      <c r="A970" s="13"/>
      <c r="B970" s="233"/>
      <c r="C970" s="234"/>
      <c r="D970" s="235" t="s">
        <v>147</v>
      </c>
      <c r="E970" s="236" t="s">
        <v>19</v>
      </c>
      <c r="F970" s="237" t="s">
        <v>334</v>
      </c>
      <c r="G970" s="234"/>
      <c r="H970" s="236" t="s">
        <v>19</v>
      </c>
      <c r="I970" s="238"/>
      <c r="J970" s="234"/>
      <c r="K970" s="234"/>
      <c r="L970" s="239"/>
      <c r="M970" s="240"/>
      <c r="N970" s="241"/>
      <c r="O970" s="241"/>
      <c r="P970" s="241"/>
      <c r="Q970" s="241"/>
      <c r="R970" s="241"/>
      <c r="S970" s="241"/>
      <c r="T970" s="24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43" t="s">
        <v>147</v>
      </c>
      <c r="AU970" s="243" t="s">
        <v>80</v>
      </c>
      <c r="AV970" s="13" t="s">
        <v>76</v>
      </c>
      <c r="AW970" s="13" t="s">
        <v>33</v>
      </c>
      <c r="AX970" s="13" t="s">
        <v>72</v>
      </c>
      <c r="AY970" s="243" t="s">
        <v>136</v>
      </c>
    </row>
    <row r="971" s="13" customFormat="1">
      <c r="A971" s="13"/>
      <c r="B971" s="233"/>
      <c r="C971" s="234"/>
      <c r="D971" s="235" t="s">
        <v>147</v>
      </c>
      <c r="E971" s="236" t="s">
        <v>19</v>
      </c>
      <c r="F971" s="237" t="s">
        <v>754</v>
      </c>
      <c r="G971" s="234"/>
      <c r="H971" s="236" t="s">
        <v>19</v>
      </c>
      <c r="I971" s="238"/>
      <c r="J971" s="234"/>
      <c r="K971" s="234"/>
      <c r="L971" s="239"/>
      <c r="M971" s="240"/>
      <c r="N971" s="241"/>
      <c r="O971" s="241"/>
      <c r="P971" s="241"/>
      <c r="Q971" s="241"/>
      <c r="R971" s="241"/>
      <c r="S971" s="241"/>
      <c r="T971" s="242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43" t="s">
        <v>147</v>
      </c>
      <c r="AU971" s="243" t="s">
        <v>80</v>
      </c>
      <c r="AV971" s="13" t="s">
        <v>76</v>
      </c>
      <c r="AW971" s="13" t="s">
        <v>33</v>
      </c>
      <c r="AX971" s="13" t="s">
        <v>72</v>
      </c>
      <c r="AY971" s="243" t="s">
        <v>136</v>
      </c>
    </row>
    <row r="972" s="13" customFormat="1">
      <c r="A972" s="13"/>
      <c r="B972" s="233"/>
      <c r="C972" s="234"/>
      <c r="D972" s="235" t="s">
        <v>147</v>
      </c>
      <c r="E972" s="236" t="s">
        <v>19</v>
      </c>
      <c r="F972" s="237" t="s">
        <v>149</v>
      </c>
      <c r="G972" s="234"/>
      <c r="H972" s="236" t="s">
        <v>19</v>
      </c>
      <c r="I972" s="238"/>
      <c r="J972" s="234"/>
      <c r="K972" s="234"/>
      <c r="L972" s="239"/>
      <c r="M972" s="240"/>
      <c r="N972" s="241"/>
      <c r="O972" s="241"/>
      <c r="P972" s="241"/>
      <c r="Q972" s="241"/>
      <c r="R972" s="241"/>
      <c r="S972" s="241"/>
      <c r="T972" s="242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43" t="s">
        <v>147</v>
      </c>
      <c r="AU972" s="243" t="s">
        <v>80</v>
      </c>
      <c r="AV972" s="13" t="s">
        <v>76</v>
      </c>
      <c r="AW972" s="13" t="s">
        <v>33</v>
      </c>
      <c r="AX972" s="13" t="s">
        <v>72</v>
      </c>
      <c r="AY972" s="243" t="s">
        <v>136</v>
      </c>
    </row>
    <row r="973" s="14" customFormat="1">
      <c r="A973" s="14"/>
      <c r="B973" s="244"/>
      <c r="C973" s="245"/>
      <c r="D973" s="235" t="s">
        <v>147</v>
      </c>
      <c r="E973" s="246" t="s">
        <v>19</v>
      </c>
      <c r="F973" s="247" t="s">
        <v>819</v>
      </c>
      <c r="G973" s="245"/>
      <c r="H973" s="248">
        <v>29.600000000000001</v>
      </c>
      <c r="I973" s="249"/>
      <c r="J973" s="245"/>
      <c r="K973" s="245"/>
      <c r="L973" s="250"/>
      <c r="M973" s="251"/>
      <c r="N973" s="252"/>
      <c r="O973" s="252"/>
      <c r="P973" s="252"/>
      <c r="Q973" s="252"/>
      <c r="R973" s="252"/>
      <c r="S973" s="252"/>
      <c r="T973" s="25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4" t="s">
        <v>147</v>
      </c>
      <c r="AU973" s="254" t="s">
        <v>80</v>
      </c>
      <c r="AV973" s="14" t="s">
        <v>80</v>
      </c>
      <c r="AW973" s="14" t="s">
        <v>33</v>
      </c>
      <c r="AX973" s="14" t="s">
        <v>72</v>
      </c>
      <c r="AY973" s="254" t="s">
        <v>136</v>
      </c>
    </row>
    <row r="974" s="16" customFormat="1">
      <c r="A974" s="16"/>
      <c r="B974" s="266"/>
      <c r="C974" s="267"/>
      <c r="D974" s="235" t="s">
        <v>147</v>
      </c>
      <c r="E974" s="268" t="s">
        <v>19</v>
      </c>
      <c r="F974" s="269" t="s">
        <v>167</v>
      </c>
      <c r="G974" s="267"/>
      <c r="H974" s="270">
        <v>29.600000000000001</v>
      </c>
      <c r="I974" s="271"/>
      <c r="J974" s="267"/>
      <c r="K974" s="267"/>
      <c r="L974" s="272"/>
      <c r="M974" s="273"/>
      <c r="N974" s="274"/>
      <c r="O974" s="274"/>
      <c r="P974" s="274"/>
      <c r="Q974" s="274"/>
      <c r="R974" s="274"/>
      <c r="S974" s="274"/>
      <c r="T974" s="275"/>
      <c r="U974" s="16"/>
      <c r="V974" s="16"/>
      <c r="W974" s="16"/>
      <c r="X974" s="16"/>
      <c r="Y974" s="16"/>
      <c r="Z974" s="16"/>
      <c r="AA974" s="16"/>
      <c r="AB974" s="16"/>
      <c r="AC974" s="16"/>
      <c r="AD974" s="16"/>
      <c r="AE974" s="16"/>
      <c r="AT974" s="276" t="s">
        <v>147</v>
      </c>
      <c r="AU974" s="276" t="s">
        <v>80</v>
      </c>
      <c r="AV974" s="16" t="s">
        <v>143</v>
      </c>
      <c r="AW974" s="16" t="s">
        <v>33</v>
      </c>
      <c r="AX974" s="16" t="s">
        <v>76</v>
      </c>
      <c r="AY974" s="276" t="s">
        <v>136</v>
      </c>
    </row>
    <row r="975" s="2" customFormat="1" ht="24.15" customHeight="1">
      <c r="A975" s="41"/>
      <c r="B975" s="42"/>
      <c r="C975" s="215" t="s">
        <v>854</v>
      </c>
      <c r="D975" s="215" t="s">
        <v>138</v>
      </c>
      <c r="E975" s="216" t="s">
        <v>855</v>
      </c>
      <c r="F975" s="217" t="s">
        <v>856</v>
      </c>
      <c r="G975" s="218" t="s">
        <v>280</v>
      </c>
      <c r="H975" s="219">
        <v>0.22700000000000001</v>
      </c>
      <c r="I975" s="220"/>
      <c r="J975" s="221">
        <f>ROUND(I975*H975,2)</f>
        <v>0</v>
      </c>
      <c r="K975" s="217" t="s">
        <v>142</v>
      </c>
      <c r="L975" s="47"/>
      <c r="M975" s="222" t="s">
        <v>19</v>
      </c>
      <c r="N975" s="223" t="s">
        <v>43</v>
      </c>
      <c r="O975" s="87"/>
      <c r="P975" s="224">
        <f>O975*H975</f>
        <v>0</v>
      </c>
      <c r="Q975" s="224">
        <v>0</v>
      </c>
      <c r="R975" s="224">
        <f>Q975*H975</f>
        <v>0</v>
      </c>
      <c r="S975" s="224">
        <v>0</v>
      </c>
      <c r="T975" s="225">
        <f>S975*H975</f>
        <v>0</v>
      </c>
      <c r="U975" s="41"/>
      <c r="V975" s="41"/>
      <c r="W975" s="41"/>
      <c r="X975" s="41"/>
      <c r="Y975" s="41"/>
      <c r="Z975" s="41"/>
      <c r="AA975" s="41"/>
      <c r="AB975" s="41"/>
      <c r="AC975" s="41"/>
      <c r="AD975" s="41"/>
      <c r="AE975" s="41"/>
      <c r="AR975" s="226" t="s">
        <v>259</v>
      </c>
      <c r="AT975" s="226" t="s">
        <v>138</v>
      </c>
      <c r="AU975" s="226" t="s">
        <v>80</v>
      </c>
      <c r="AY975" s="20" t="s">
        <v>136</v>
      </c>
      <c r="BE975" s="227">
        <f>IF(N975="základní",J975,0)</f>
        <v>0</v>
      </c>
      <c r="BF975" s="227">
        <f>IF(N975="snížená",J975,0)</f>
        <v>0</v>
      </c>
      <c r="BG975" s="227">
        <f>IF(N975="zákl. přenesená",J975,0)</f>
        <v>0</v>
      </c>
      <c r="BH975" s="227">
        <f>IF(N975="sníž. přenesená",J975,0)</f>
        <v>0</v>
      </c>
      <c r="BI975" s="227">
        <f>IF(N975="nulová",J975,0)</f>
        <v>0</v>
      </c>
      <c r="BJ975" s="20" t="s">
        <v>76</v>
      </c>
      <c r="BK975" s="227">
        <f>ROUND(I975*H975,2)</f>
        <v>0</v>
      </c>
      <c r="BL975" s="20" t="s">
        <v>259</v>
      </c>
      <c r="BM975" s="226" t="s">
        <v>857</v>
      </c>
    </row>
    <row r="976" s="2" customFormat="1">
      <c r="A976" s="41"/>
      <c r="B976" s="42"/>
      <c r="C976" s="43"/>
      <c r="D976" s="228" t="s">
        <v>145</v>
      </c>
      <c r="E976" s="43"/>
      <c r="F976" s="229" t="s">
        <v>858</v>
      </c>
      <c r="G976" s="43"/>
      <c r="H976" s="43"/>
      <c r="I976" s="230"/>
      <c r="J976" s="43"/>
      <c r="K976" s="43"/>
      <c r="L976" s="47"/>
      <c r="M976" s="231"/>
      <c r="N976" s="232"/>
      <c r="O976" s="87"/>
      <c r="P976" s="87"/>
      <c r="Q976" s="87"/>
      <c r="R976" s="87"/>
      <c r="S976" s="87"/>
      <c r="T976" s="88"/>
      <c r="U976" s="41"/>
      <c r="V976" s="41"/>
      <c r="W976" s="41"/>
      <c r="X976" s="41"/>
      <c r="Y976" s="41"/>
      <c r="Z976" s="41"/>
      <c r="AA976" s="41"/>
      <c r="AB976" s="41"/>
      <c r="AC976" s="41"/>
      <c r="AD976" s="41"/>
      <c r="AE976" s="41"/>
      <c r="AT976" s="20" t="s">
        <v>145</v>
      </c>
      <c r="AU976" s="20" t="s">
        <v>80</v>
      </c>
    </row>
    <row r="977" s="12" customFormat="1" ht="22.8" customHeight="1">
      <c r="A977" s="12"/>
      <c r="B977" s="199"/>
      <c r="C977" s="200"/>
      <c r="D977" s="201" t="s">
        <v>71</v>
      </c>
      <c r="E977" s="213" t="s">
        <v>859</v>
      </c>
      <c r="F977" s="213" t="s">
        <v>860</v>
      </c>
      <c r="G977" s="200"/>
      <c r="H977" s="200"/>
      <c r="I977" s="203"/>
      <c r="J977" s="214">
        <f>BK977</f>
        <v>0</v>
      </c>
      <c r="K977" s="200"/>
      <c r="L977" s="205"/>
      <c r="M977" s="206"/>
      <c r="N977" s="207"/>
      <c r="O977" s="207"/>
      <c r="P977" s="208">
        <f>SUM(P978:P1129)</f>
        <v>0</v>
      </c>
      <c r="Q977" s="207"/>
      <c r="R977" s="208">
        <f>SUM(R978:R1129)</f>
        <v>3.1105366868000002</v>
      </c>
      <c r="S977" s="207"/>
      <c r="T977" s="209">
        <f>SUM(T978:T1129)</f>
        <v>10.670795000000002</v>
      </c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R977" s="210" t="s">
        <v>80</v>
      </c>
      <c r="AT977" s="211" t="s">
        <v>71</v>
      </c>
      <c r="AU977" s="211" t="s">
        <v>76</v>
      </c>
      <c r="AY977" s="210" t="s">
        <v>136</v>
      </c>
      <c r="BK977" s="212">
        <f>SUM(BK978:BK1129)</f>
        <v>0</v>
      </c>
    </row>
    <row r="978" s="2" customFormat="1" ht="16.5" customHeight="1">
      <c r="A978" s="41"/>
      <c r="B978" s="42"/>
      <c r="C978" s="215" t="s">
        <v>861</v>
      </c>
      <c r="D978" s="215" t="s">
        <v>138</v>
      </c>
      <c r="E978" s="216" t="s">
        <v>862</v>
      </c>
      <c r="F978" s="217" t="s">
        <v>863</v>
      </c>
      <c r="G978" s="218" t="s">
        <v>181</v>
      </c>
      <c r="H978" s="219">
        <v>130.93000000000001</v>
      </c>
      <c r="I978" s="220"/>
      <c r="J978" s="221">
        <f>ROUND(I978*H978,2)</f>
        <v>0</v>
      </c>
      <c r="K978" s="217" t="s">
        <v>142</v>
      </c>
      <c r="L978" s="47"/>
      <c r="M978" s="222" t="s">
        <v>19</v>
      </c>
      <c r="N978" s="223" t="s">
        <v>43</v>
      </c>
      <c r="O978" s="87"/>
      <c r="P978" s="224">
        <f>O978*H978</f>
        <v>0</v>
      </c>
      <c r="Q978" s="224">
        <v>0.00029999999999999997</v>
      </c>
      <c r="R978" s="224">
        <f>Q978*H978</f>
        <v>0.039279000000000001</v>
      </c>
      <c r="S978" s="224">
        <v>0</v>
      </c>
      <c r="T978" s="225">
        <f>S978*H978</f>
        <v>0</v>
      </c>
      <c r="U978" s="41"/>
      <c r="V978" s="41"/>
      <c r="W978" s="41"/>
      <c r="X978" s="41"/>
      <c r="Y978" s="41"/>
      <c r="Z978" s="41"/>
      <c r="AA978" s="41"/>
      <c r="AB978" s="41"/>
      <c r="AC978" s="41"/>
      <c r="AD978" s="41"/>
      <c r="AE978" s="41"/>
      <c r="AR978" s="226" t="s">
        <v>259</v>
      </c>
      <c r="AT978" s="226" t="s">
        <v>138</v>
      </c>
      <c r="AU978" s="226" t="s">
        <v>80</v>
      </c>
      <c r="AY978" s="20" t="s">
        <v>136</v>
      </c>
      <c r="BE978" s="227">
        <f>IF(N978="základní",J978,0)</f>
        <v>0</v>
      </c>
      <c r="BF978" s="227">
        <f>IF(N978="snížená",J978,0)</f>
        <v>0</v>
      </c>
      <c r="BG978" s="227">
        <f>IF(N978="zákl. přenesená",J978,0)</f>
        <v>0</v>
      </c>
      <c r="BH978" s="227">
        <f>IF(N978="sníž. přenesená",J978,0)</f>
        <v>0</v>
      </c>
      <c r="BI978" s="227">
        <f>IF(N978="nulová",J978,0)</f>
        <v>0</v>
      </c>
      <c r="BJ978" s="20" t="s">
        <v>76</v>
      </c>
      <c r="BK978" s="227">
        <f>ROUND(I978*H978,2)</f>
        <v>0</v>
      </c>
      <c r="BL978" s="20" t="s">
        <v>259</v>
      </c>
      <c r="BM978" s="226" t="s">
        <v>864</v>
      </c>
    </row>
    <row r="979" s="2" customFormat="1">
      <c r="A979" s="41"/>
      <c r="B979" s="42"/>
      <c r="C979" s="43"/>
      <c r="D979" s="228" t="s">
        <v>145</v>
      </c>
      <c r="E979" s="43"/>
      <c r="F979" s="229" t="s">
        <v>865</v>
      </c>
      <c r="G979" s="43"/>
      <c r="H979" s="43"/>
      <c r="I979" s="230"/>
      <c r="J979" s="43"/>
      <c r="K979" s="43"/>
      <c r="L979" s="47"/>
      <c r="M979" s="231"/>
      <c r="N979" s="232"/>
      <c r="O979" s="87"/>
      <c r="P979" s="87"/>
      <c r="Q979" s="87"/>
      <c r="R979" s="87"/>
      <c r="S979" s="87"/>
      <c r="T979" s="88"/>
      <c r="U979" s="41"/>
      <c r="V979" s="41"/>
      <c r="W979" s="41"/>
      <c r="X979" s="41"/>
      <c r="Y979" s="41"/>
      <c r="Z979" s="41"/>
      <c r="AA979" s="41"/>
      <c r="AB979" s="41"/>
      <c r="AC979" s="41"/>
      <c r="AD979" s="41"/>
      <c r="AE979" s="41"/>
      <c r="AT979" s="20" t="s">
        <v>145</v>
      </c>
      <c r="AU979" s="20" t="s">
        <v>80</v>
      </c>
    </row>
    <row r="980" s="2" customFormat="1" ht="16.5" customHeight="1">
      <c r="A980" s="41"/>
      <c r="B980" s="42"/>
      <c r="C980" s="215" t="s">
        <v>866</v>
      </c>
      <c r="D980" s="215" t="s">
        <v>138</v>
      </c>
      <c r="E980" s="216" t="s">
        <v>867</v>
      </c>
      <c r="F980" s="217" t="s">
        <v>868</v>
      </c>
      <c r="G980" s="218" t="s">
        <v>181</v>
      </c>
      <c r="H980" s="219">
        <v>130.93000000000001</v>
      </c>
      <c r="I980" s="220"/>
      <c r="J980" s="221">
        <f>ROUND(I980*H980,2)</f>
        <v>0</v>
      </c>
      <c r="K980" s="217" t="s">
        <v>142</v>
      </c>
      <c r="L980" s="47"/>
      <c r="M980" s="222" t="s">
        <v>19</v>
      </c>
      <c r="N980" s="223" t="s">
        <v>43</v>
      </c>
      <c r="O980" s="87"/>
      <c r="P980" s="224">
        <f>O980*H980</f>
        <v>0</v>
      </c>
      <c r="Q980" s="224">
        <v>0</v>
      </c>
      <c r="R980" s="224">
        <f>Q980*H980</f>
        <v>0</v>
      </c>
      <c r="S980" s="224">
        <v>0.081500000000000003</v>
      </c>
      <c r="T980" s="225">
        <f>S980*H980</f>
        <v>10.670795000000002</v>
      </c>
      <c r="U980" s="41"/>
      <c r="V980" s="41"/>
      <c r="W980" s="41"/>
      <c r="X980" s="41"/>
      <c r="Y980" s="41"/>
      <c r="Z980" s="41"/>
      <c r="AA980" s="41"/>
      <c r="AB980" s="41"/>
      <c r="AC980" s="41"/>
      <c r="AD980" s="41"/>
      <c r="AE980" s="41"/>
      <c r="AR980" s="226" t="s">
        <v>259</v>
      </c>
      <c r="AT980" s="226" t="s">
        <v>138</v>
      </c>
      <c r="AU980" s="226" t="s">
        <v>80</v>
      </c>
      <c r="AY980" s="20" t="s">
        <v>136</v>
      </c>
      <c r="BE980" s="227">
        <f>IF(N980="základní",J980,0)</f>
        <v>0</v>
      </c>
      <c r="BF980" s="227">
        <f>IF(N980="snížená",J980,0)</f>
        <v>0</v>
      </c>
      <c r="BG980" s="227">
        <f>IF(N980="zákl. přenesená",J980,0)</f>
        <v>0</v>
      </c>
      <c r="BH980" s="227">
        <f>IF(N980="sníž. přenesená",J980,0)</f>
        <v>0</v>
      </c>
      <c r="BI980" s="227">
        <f>IF(N980="nulová",J980,0)</f>
        <v>0</v>
      </c>
      <c r="BJ980" s="20" t="s">
        <v>76</v>
      </c>
      <c r="BK980" s="227">
        <f>ROUND(I980*H980,2)</f>
        <v>0</v>
      </c>
      <c r="BL980" s="20" t="s">
        <v>259</v>
      </c>
      <c r="BM980" s="226" t="s">
        <v>869</v>
      </c>
    </row>
    <row r="981" s="2" customFormat="1">
      <c r="A981" s="41"/>
      <c r="B981" s="42"/>
      <c r="C981" s="43"/>
      <c r="D981" s="228" t="s">
        <v>145</v>
      </c>
      <c r="E981" s="43"/>
      <c r="F981" s="229" t="s">
        <v>870</v>
      </c>
      <c r="G981" s="43"/>
      <c r="H981" s="43"/>
      <c r="I981" s="230"/>
      <c r="J981" s="43"/>
      <c r="K981" s="43"/>
      <c r="L981" s="47"/>
      <c r="M981" s="231"/>
      <c r="N981" s="232"/>
      <c r="O981" s="87"/>
      <c r="P981" s="87"/>
      <c r="Q981" s="87"/>
      <c r="R981" s="87"/>
      <c r="S981" s="87"/>
      <c r="T981" s="88"/>
      <c r="U981" s="41"/>
      <c r="V981" s="41"/>
      <c r="W981" s="41"/>
      <c r="X981" s="41"/>
      <c r="Y981" s="41"/>
      <c r="Z981" s="41"/>
      <c r="AA981" s="41"/>
      <c r="AB981" s="41"/>
      <c r="AC981" s="41"/>
      <c r="AD981" s="41"/>
      <c r="AE981" s="41"/>
      <c r="AT981" s="20" t="s">
        <v>145</v>
      </c>
      <c r="AU981" s="20" t="s">
        <v>80</v>
      </c>
    </row>
    <row r="982" s="13" customFormat="1">
      <c r="A982" s="13"/>
      <c r="B982" s="233"/>
      <c r="C982" s="234"/>
      <c r="D982" s="235" t="s">
        <v>147</v>
      </c>
      <c r="E982" s="236" t="s">
        <v>19</v>
      </c>
      <c r="F982" s="237" t="s">
        <v>334</v>
      </c>
      <c r="G982" s="234"/>
      <c r="H982" s="236" t="s">
        <v>19</v>
      </c>
      <c r="I982" s="238"/>
      <c r="J982" s="234"/>
      <c r="K982" s="234"/>
      <c r="L982" s="239"/>
      <c r="M982" s="240"/>
      <c r="N982" s="241"/>
      <c r="O982" s="241"/>
      <c r="P982" s="241"/>
      <c r="Q982" s="241"/>
      <c r="R982" s="241"/>
      <c r="S982" s="241"/>
      <c r="T982" s="242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43" t="s">
        <v>147</v>
      </c>
      <c r="AU982" s="243" t="s">
        <v>80</v>
      </c>
      <c r="AV982" s="13" t="s">
        <v>76</v>
      </c>
      <c r="AW982" s="13" t="s">
        <v>33</v>
      </c>
      <c r="AX982" s="13" t="s">
        <v>72</v>
      </c>
      <c r="AY982" s="243" t="s">
        <v>136</v>
      </c>
    </row>
    <row r="983" s="13" customFormat="1">
      <c r="A983" s="13"/>
      <c r="B983" s="233"/>
      <c r="C983" s="234"/>
      <c r="D983" s="235" t="s">
        <v>147</v>
      </c>
      <c r="E983" s="236" t="s">
        <v>19</v>
      </c>
      <c r="F983" s="237" t="s">
        <v>732</v>
      </c>
      <c r="G983" s="234"/>
      <c r="H983" s="236" t="s">
        <v>19</v>
      </c>
      <c r="I983" s="238"/>
      <c r="J983" s="234"/>
      <c r="K983" s="234"/>
      <c r="L983" s="239"/>
      <c r="M983" s="240"/>
      <c r="N983" s="241"/>
      <c r="O983" s="241"/>
      <c r="P983" s="241"/>
      <c r="Q983" s="241"/>
      <c r="R983" s="241"/>
      <c r="S983" s="241"/>
      <c r="T983" s="242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43" t="s">
        <v>147</v>
      </c>
      <c r="AU983" s="243" t="s">
        <v>80</v>
      </c>
      <c r="AV983" s="13" t="s">
        <v>76</v>
      </c>
      <c r="AW983" s="13" t="s">
        <v>33</v>
      </c>
      <c r="AX983" s="13" t="s">
        <v>72</v>
      </c>
      <c r="AY983" s="243" t="s">
        <v>136</v>
      </c>
    </row>
    <row r="984" s="13" customFormat="1">
      <c r="A984" s="13"/>
      <c r="B984" s="233"/>
      <c r="C984" s="234"/>
      <c r="D984" s="235" t="s">
        <v>147</v>
      </c>
      <c r="E984" s="236" t="s">
        <v>19</v>
      </c>
      <c r="F984" s="237" t="s">
        <v>149</v>
      </c>
      <c r="G984" s="234"/>
      <c r="H984" s="236" t="s">
        <v>19</v>
      </c>
      <c r="I984" s="238"/>
      <c r="J984" s="234"/>
      <c r="K984" s="234"/>
      <c r="L984" s="239"/>
      <c r="M984" s="240"/>
      <c r="N984" s="241"/>
      <c r="O984" s="241"/>
      <c r="P984" s="241"/>
      <c r="Q984" s="241"/>
      <c r="R984" s="241"/>
      <c r="S984" s="241"/>
      <c r="T984" s="242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3" t="s">
        <v>147</v>
      </c>
      <c r="AU984" s="243" t="s">
        <v>80</v>
      </c>
      <c r="AV984" s="13" t="s">
        <v>76</v>
      </c>
      <c r="AW984" s="13" t="s">
        <v>33</v>
      </c>
      <c r="AX984" s="13" t="s">
        <v>72</v>
      </c>
      <c r="AY984" s="243" t="s">
        <v>136</v>
      </c>
    </row>
    <row r="985" s="13" customFormat="1">
      <c r="A985" s="13"/>
      <c r="B985" s="233"/>
      <c r="C985" s="234"/>
      <c r="D985" s="235" t="s">
        <v>147</v>
      </c>
      <c r="E985" s="236" t="s">
        <v>19</v>
      </c>
      <c r="F985" s="237" t="s">
        <v>150</v>
      </c>
      <c r="G985" s="234"/>
      <c r="H985" s="236" t="s">
        <v>19</v>
      </c>
      <c r="I985" s="238"/>
      <c r="J985" s="234"/>
      <c r="K985" s="234"/>
      <c r="L985" s="239"/>
      <c r="M985" s="240"/>
      <c r="N985" s="241"/>
      <c r="O985" s="241"/>
      <c r="P985" s="241"/>
      <c r="Q985" s="241"/>
      <c r="R985" s="241"/>
      <c r="S985" s="241"/>
      <c r="T985" s="242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43" t="s">
        <v>147</v>
      </c>
      <c r="AU985" s="243" t="s">
        <v>80</v>
      </c>
      <c r="AV985" s="13" t="s">
        <v>76</v>
      </c>
      <c r="AW985" s="13" t="s">
        <v>33</v>
      </c>
      <c r="AX985" s="13" t="s">
        <v>72</v>
      </c>
      <c r="AY985" s="243" t="s">
        <v>136</v>
      </c>
    </row>
    <row r="986" s="14" customFormat="1">
      <c r="A986" s="14"/>
      <c r="B986" s="244"/>
      <c r="C986" s="245"/>
      <c r="D986" s="235" t="s">
        <v>147</v>
      </c>
      <c r="E986" s="246" t="s">
        <v>19</v>
      </c>
      <c r="F986" s="247" t="s">
        <v>871</v>
      </c>
      <c r="G986" s="245"/>
      <c r="H986" s="248">
        <v>25.559999999999999</v>
      </c>
      <c r="I986" s="249"/>
      <c r="J986" s="245"/>
      <c r="K986" s="245"/>
      <c r="L986" s="250"/>
      <c r="M986" s="251"/>
      <c r="N986" s="252"/>
      <c r="O986" s="252"/>
      <c r="P986" s="252"/>
      <c r="Q986" s="252"/>
      <c r="R986" s="252"/>
      <c r="S986" s="252"/>
      <c r="T986" s="253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54" t="s">
        <v>147</v>
      </c>
      <c r="AU986" s="254" t="s">
        <v>80</v>
      </c>
      <c r="AV986" s="14" t="s">
        <v>80</v>
      </c>
      <c r="AW986" s="14" t="s">
        <v>33</v>
      </c>
      <c r="AX986" s="14" t="s">
        <v>72</v>
      </c>
      <c r="AY986" s="254" t="s">
        <v>136</v>
      </c>
    </row>
    <row r="987" s="14" customFormat="1">
      <c r="A987" s="14"/>
      <c r="B987" s="244"/>
      <c r="C987" s="245"/>
      <c r="D987" s="235" t="s">
        <v>147</v>
      </c>
      <c r="E987" s="246" t="s">
        <v>19</v>
      </c>
      <c r="F987" s="247" t="s">
        <v>212</v>
      </c>
      <c r="G987" s="245"/>
      <c r="H987" s="248">
        <v>-1.5760000000000001</v>
      </c>
      <c r="I987" s="249"/>
      <c r="J987" s="245"/>
      <c r="K987" s="245"/>
      <c r="L987" s="250"/>
      <c r="M987" s="251"/>
      <c r="N987" s="252"/>
      <c r="O987" s="252"/>
      <c r="P987" s="252"/>
      <c r="Q987" s="252"/>
      <c r="R987" s="252"/>
      <c r="S987" s="252"/>
      <c r="T987" s="253"/>
      <c r="U987" s="14"/>
      <c r="V987" s="14"/>
      <c r="W987" s="14"/>
      <c r="X987" s="14"/>
      <c r="Y987" s="14"/>
      <c r="Z987" s="14"/>
      <c r="AA987" s="14"/>
      <c r="AB987" s="14"/>
      <c r="AC987" s="14"/>
      <c r="AD987" s="14"/>
      <c r="AE987" s="14"/>
      <c r="AT987" s="254" t="s">
        <v>147</v>
      </c>
      <c r="AU987" s="254" t="s">
        <v>80</v>
      </c>
      <c r="AV987" s="14" t="s">
        <v>80</v>
      </c>
      <c r="AW987" s="14" t="s">
        <v>33</v>
      </c>
      <c r="AX987" s="14" t="s">
        <v>72</v>
      </c>
      <c r="AY987" s="254" t="s">
        <v>136</v>
      </c>
    </row>
    <row r="988" s="14" customFormat="1">
      <c r="A988" s="14"/>
      <c r="B988" s="244"/>
      <c r="C988" s="245"/>
      <c r="D988" s="235" t="s">
        <v>147</v>
      </c>
      <c r="E988" s="246" t="s">
        <v>19</v>
      </c>
      <c r="F988" s="247" t="s">
        <v>872</v>
      </c>
      <c r="G988" s="245"/>
      <c r="H988" s="248">
        <v>3.6000000000000001</v>
      </c>
      <c r="I988" s="249"/>
      <c r="J988" s="245"/>
      <c r="K988" s="245"/>
      <c r="L988" s="250"/>
      <c r="M988" s="251"/>
      <c r="N988" s="252"/>
      <c r="O988" s="252"/>
      <c r="P988" s="252"/>
      <c r="Q988" s="252"/>
      <c r="R988" s="252"/>
      <c r="S988" s="252"/>
      <c r="T988" s="253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4" t="s">
        <v>147</v>
      </c>
      <c r="AU988" s="254" t="s">
        <v>80</v>
      </c>
      <c r="AV988" s="14" t="s">
        <v>80</v>
      </c>
      <c r="AW988" s="14" t="s">
        <v>33</v>
      </c>
      <c r="AX988" s="14" t="s">
        <v>72</v>
      </c>
      <c r="AY988" s="254" t="s">
        <v>136</v>
      </c>
    </row>
    <row r="989" s="14" customFormat="1">
      <c r="A989" s="14"/>
      <c r="B989" s="244"/>
      <c r="C989" s="245"/>
      <c r="D989" s="235" t="s">
        <v>147</v>
      </c>
      <c r="E989" s="246" t="s">
        <v>19</v>
      </c>
      <c r="F989" s="247" t="s">
        <v>873</v>
      </c>
      <c r="G989" s="245"/>
      <c r="H989" s="248">
        <v>4.2000000000000002</v>
      </c>
      <c r="I989" s="249"/>
      <c r="J989" s="245"/>
      <c r="K989" s="245"/>
      <c r="L989" s="250"/>
      <c r="M989" s="251"/>
      <c r="N989" s="252"/>
      <c r="O989" s="252"/>
      <c r="P989" s="252"/>
      <c r="Q989" s="252"/>
      <c r="R989" s="252"/>
      <c r="S989" s="252"/>
      <c r="T989" s="25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54" t="s">
        <v>147</v>
      </c>
      <c r="AU989" s="254" t="s">
        <v>80</v>
      </c>
      <c r="AV989" s="14" t="s">
        <v>80</v>
      </c>
      <c r="AW989" s="14" t="s">
        <v>33</v>
      </c>
      <c r="AX989" s="14" t="s">
        <v>72</v>
      </c>
      <c r="AY989" s="254" t="s">
        <v>136</v>
      </c>
    </row>
    <row r="990" s="14" customFormat="1">
      <c r="A990" s="14"/>
      <c r="B990" s="244"/>
      <c r="C990" s="245"/>
      <c r="D990" s="235" t="s">
        <v>147</v>
      </c>
      <c r="E990" s="246" t="s">
        <v>19</v>
      </c>
      <c r="F990" s="247" t="s">
        <v>874</v>
      </c>
      <c r="G990" s="245"/>
      <c r="H990" s="248">
        <v>10.880000000000001</v>
      </c>
      <c r="I990" s="249"/>
      <c r="J990" s="245"/>
      <c r="K990" s="245"/>
      <c r="L990" s="250"/>
      <c r="M990" s="251"/>
      <c r="N990" s="252"/>
      <c r="O990" s="252"/>
      <c r="P990" s="252"/>
      <c r="Q990" s="252"/>
      <c r="R990" s="252"/>
      <c r="S990" s="252"/>
      <c r="T990" s="253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4" t="s">
        <v>147</v>
      </c>
      <c r="AU990" s="254" t="s">
        <v>80</v>
      </c>
      <c r="AV990" s="14" t="s">
        <v>80</v>
      </c>
      <c r="AW990" s="14" t="s">
        <v>33</v>
      </c>
      <c r="AX990" s="14" t="s">
        <v>72</v>
      </c>
      <c r="AY990" s="254" t="s">
        <v>136</v>
      </c>
    </row>
    <row r="991" s="14" customFormat="1">
      <c r="A991" s="14"/>
      <c r="B991" s="244"/>
      <c r="C991" s="245"/>
      <c r="D991" s="235" t="s">
        <v>147</v>
      </c>
      <c r="E991" s="246" t="s">
        <v>19</v>
      </c>
      <c r="F991" s="247" t="s">
        <v>875</v>
      </c>
      <c r="G991" s="245"/>
      <c r="H991" s="248">
        <v>0.75</v>
      </c>
      <c r="I991" s="249"/>
      <c r="J991" s="245"/>
      <c r="K991" s="245"/>
      <c r="L991" s="250"/>
      <c r="M991" s="251"/>
      <c r="N991" s="252"/>
      <c r="O991" s="252"/>
      <c r="P991" s="252"/>
      <c r="Q991" s="252"/>
      <c r="R991" s="252"/>
      <c r="S991" s="252"/>
      <c r="T991" s="25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54" t="s">
        <v>147</v>
      </c>
      <c r="AU991" s="254" t="s">
        <v>80</v>
      </c>
      <c r="AV991" s="14" t="s">
        <v>80</v>
      </c>
      <c r="AW991" s="14" t="s">
        <v>33</v>
      </c>
      <c r="AX991" s="14" t="s">
        <v>72</v>
      </c>
      <c r="AY991" s="254" t="s">
        <v>136</v>
      </c>
    </row>
    <row r="992" s="14" customFormat="1">
      <c r="A992" s="14"/>
      <c r="B992" s="244"/>
      <c r="C992" s="245"/>
      <c r="D992" s="235" t="s">
        <v>147</v>
      </c>
      <c r="E992" s="246" t="s">
        <v>19</v>
      </c>
      <c r="F992" s="247" t="s">
        <v>876</v>
      </c>
      <c r="G992" s="245"/>
      <c r="H992" s="248">
        <v>8.8000000000000007</v>
      </c>
      <c r="I992" s="249"/>
      <c r="J992" s="245"/>
      <c r="K992" s="245"/>
      <c r="L992" s="250"/>
      <c r="M992" s="251"/>
      <c r="N992" s="252"/>
      <c r="O992" s="252"/>
      <c r="P992" s="252"/>
      <c r="Q992" s="252"/>
      <c r="R992" s="252"/>
      <c r="S992" s="252"/>
      <c r="T992" s="253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4" t="s">
        <v>147</v>
      </c>
      <c r="AU992" s="254" t="s">
        <v>80</v>
      </c>
      <c r="AV992" s="14" t="s">
        <v>80</v>
      </c>
      <c r="AW992" s="14" t="s">
        <v>33</v>
      </c>
      <c r="AX992" s="14" t="s">
        <v>72</v>
      </c>
      <c r="AY992" s="254" t="s">
        <v>136</v>
      </c>
    </row>
    <row r="993" s="14" customFormat="1">
      <c r="A993" s="14"/>
      <c r="B993" s="244"/>
      <c r="C993" s="245"/>
      <c r="D993" s="235" t="s">
        <v>147</v>
      </c>
      <c r="E993" s="246" t="s">
        <v>19</v>
      </c>
      <c r="F993" s="247" t="s">
        <v>877</v>
      </c>
      <c r="G993" s="245"/>
      <c r="H993" s="248">
        <v>6.96</v>
      </c>
      <c r="I993" s="249"/>
      <c r="J993" s="245"/>
      <c r="K993" s="245"/>
      <c r="L993" s="250"/>
      <c r="M993" s="251"/>
      <c r="N993" s="252"/>
      <c r="O993" s="252"/>
      <c r="P993" s="252"/>
      <c r="Q993" s="252"/>
      <c r="R993" s="252"/>
      <c r="S993" s="252"/>
      <c r="T993" s="253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4" t="s">
        <v>147</v>
      </c>
      <c r="AU993" s="254" t="s">
        <v>80</v>
      </c>
      <c r="AV993" s="14" t="s">
        <v>80</v>
      </c>
      <c r="AW993" s="14" t="s">
        <v>33</v>
      </c>
      <c r="AX993" s="14" t="s">
        <v>72</v>
      </c>
      <c r="AY993" s="254" t="s">
        <v>136</v>
      </c>
    </row>
    <row r="994" s="14" customFormat="1">
      <c r="A994" s="14"/>
      <c r="B994" s="244"/>
      <c r="C994" s="245"/>
      <c r="D994" s="235" t="s">
        <v>147</v>
      </c>
      <c r="E994" s="246" t="s">
        <v>19</v>
      </c>
      <c r="F994" s="247" t="s">
        <v>878</v>
      </c>
      <c r="G994" s="245"/>
      <c r="H994" s="248">
        <v>-4.7279999999999998</v>
      </c>
      <c r="I994" s="249"/>
      <c r="J994" s="245"/>
      <c r="K994" s="245"/>
      <c r="L994" s="250"/>
      <c r="M994" s="251"/>
      <c r="N994" s="252"/>
      <c r="O994" s="252"/>
      <c r="P994" s="252"/>
      <c r="Q994" s="252"/>
      <c r="R994" s="252"/>
      <c r="S994" s="252"/>
      <c r="T994" s="253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4" t="s">
        <v>147</v>
      </c>
      <c r="AU994" s="254" t="s">
        <v>80</v>
      </c>
      <c r="AV994" s="14" t="s">
        <v>80</v>
      </c>
      <c r="AW994" s="14" t="s">
        <v>33</v>
      </c>
      <c r="AX994" s="14" t="s">
        <v>72</v>
      </c>
      <c r="AY994" s="254" t="s">
        <v>136</v>
      </c>
    </row>
    <row r="995" s="13" customFormat="1">
      <c r="A995" s="13"/>
      <c r="B995" s="233"/>
      <c r="C995" s="234"/>
      <c r="D995" s="235" t="s">
        <v>147</v>
      </c>
      <c r="E995" s="236" t="s">
        <v>19</v>
      </c>
      <c r="F995" s="237" t="s">
        <v>165</v>
      </c>
      <c r="G995" s="234"/>
      <c r="H995" s="236" t="s">
        <v>19</v>
      </c>
      <c r="I995" s="238"/>
      <c r="J995" s="234"/>
      <c r="K995" s="234"/>
      <c r="L995" s="239"/>
      <c r="M995" s="240"/>
      <c r="N995" s="241"/>
      <c r="O995" s="241"/>
      <c r="P995" s="241"/>
      <c r="Q995" s="241"/>
      <c r="R995" s="241"/>
      <c r="S995" s="241"/>
      <c r="T995" s="242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43" t="s">
        <v>147</v>
      </c>
      <c r="AU995" s="243" t="s">
        <v>80</v>
      </c>
      <c r="AV995" s="13" t="s">
        <v>76</v>
      </c>
      <c r="AW995" s="13" t="s">
        <v>33</v>
      </c>
      <c r="AX995" s="13" t="s">
        <v>72</v>
      </c>
      <c r="AY995" s="243" t="s">
        <v>136</v>
      </c>
    </row>
    <row r="996" s="14" customFormat="1">
      <c r="A996" s="14"/>
      <c r="B996" s="244"/>
      <c r="C996" s="245"/>
      <c r="D996" s="235" t="s">
        <v>147</v>
      </c>
      <c r="E996" s="246" t="s">
        <v>19</v>
      </c>
      <c r="F996" s="247" t="s">
        <v>879</v>
      </c>
      <c r="G996" s="245"/>
      <c r="H996" s="248">
        <v>25.199999999999999</v>
      </c>
      <c r="I996" s="249"/>
      <c r="J996" s="245"/>
      <c r="K996" s="245"/>
      <c r="L996" s="250"/>
      <c r="M996" s="251"/>
      <c r="N996" s="252"/>
      <c r="O996" s="252"/>
      <c r="P996" s="252"/>
      <c r="Q996" s="252"/>
      <c r="R996" s="252"/>
      <c r="S996" s="252"/>
      <c r="T996" s="253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4" t="s">
        <v>147</v>
      </c>
      <c r="AU996" s="254" t="s">
        <v>80</v>
      </c>
      <c r="AV996" s="14" t="s">
        <v>80</v>
      </c>
      <c r="AW996" s="14" t="s">
        <v>33</v>
      </c>
      <c r="AX996" s="14" t="s">
        <v>72</v>
      </c>
      <c r="AY996" s="254" t="s">
        <v>136</v>
      </c>
    </row>
    <row r="997" s="14" customFormat="1">
      <c r="A997" s="14"/>
      <c r="B997" s="244"/>
      <c r="C997" s="245"/>
      <c r="D997" s="235" t="s">
        <v>147</v>
      </c>
      <c r="E997" s="246" t="s">
        <v>19</v>
      </c>
      <c r="F997" s="247" t="s">
        <v>212</v>
      </c>
      <c r="G997" s="245"/>
      <c r="H997" s="248">
        <v>-1.5760000000000001</v>
      </c>
      <c r="I997" s="249"/>
      <c r="J997" s="245"/>
      <c r="K997" s="245"/>
      <c r="L997" s="250"/>
      <c r="M997" s="251"/>
      <c r="N997" s="252"/>
      <c r="O997" s="252"/>
      <c r="P997" s="252"/>
      <c r="Q997" s="252"/>
      <c r="R997" s="252"/>
      <c r="S997" s="252"/>
      <c r="T997" s="253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4" t="s">
        <v>147</v>
      </c>
      <c r="AU997" s="254" t="s">
        <v>80</v>
      </c>
      <c r="AV997" s="14" t="s">
        <v>80</v>
      </c>
      <c r="AW997" s="14" t="s">
        <v>33</v>
      </c>
      <c r="AX997" s="14" t="s">
        <v>72</v>
      </c>
      <c r="AY997" s="254" t="s">
        <v>136</v>
      </c>
    </row>
    <row r="998" s="14" customFormat="1">
      <c r="A998" s="14"/>
      <c r="B998" s="244"/>
      <c r="C998" s="245"/>
      <c r="D998" s="235" t="s">
        <v>147</v>
      </c>
      <c r="E998" s="246" t="s">
        <v>19</v>
      </c>
      <c r="F998" s="247" t="s">
        <v>880</v>
      </c>
      <c r="G998" s="245"/>
      <c r="H998" s="248">
        <v>24.199999999999999</v>
      </c>
      <c r="I998" s="249"/>
      <c r="J998" s="245"/>
      <c r="K998" s="245"/>
      <c r="L998" s="250"/>
      <c r="M998" s="251"/>
      <c r="N998" s="252"/>
      <c r="O998" s="252"/>
      <c r="P998" s="252"/>
      <c r="Q998" s="252"/>
      <c r="R998" s="252"/>
      <c r="S998" s="252"/>
      <c r="T998" s="253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4" t="s">
        <v>147</v>
      </c>
      <c r="AU998" s="254" t="s">
        <v>80</v>
      </c>
      <c r="AV998" s="14" t="s">
        <v>80</v>
      </c>
      <c r="AW998" s="14" t="s">
        <v>33</v>
      </c>
      <c r="AX998" s="14" t="s">
        <v>72</v>
      </c>
      <c r="AY998" s="254" t="s">
        <v>136</v>
      </c>
    </row>
    <row r="999" s="14" customFormat="1">
      <c r="A999" s="14"/>
      <c r="B999" s="244"/>
      <c r="C999" s="245"/>
      <c r="D999" s="235" t="s">
        <v>147</v>
      </c>
      <c r="E999" s="246" t="s">
        <v>19</v>
      </c>
      <c r="F999" s="247" t="s">
        <v>881</v>
      </c>
      <c r="G999" s="245"/>
      <c r="H999" s="248">
        <v>-3.1520000000000001</v>
      </c>
      <c r="I999" s="249"/>
      <c r="J999" s="245"/>
      <c r="K999" s="245"/>
      <c r="L999" s="250"/>
      <c r="M999" s="251"/>
      <c r="N999" s="252"/>
      <c r="O999" s="252"/>
      <c r="P999" s="252"/>
      <c r="Q999" s="252"/>
      <c r="R999" s="252"/>
      <c r="S999" s="252"/>
      <c r="T999" s="253"/>
      <c r="U999" s="14"/>
      <c r="V999" s="14"/>
      <c r="W999" s="14"/>
      <c r="X999" s="14"/>
      <c r="Y999" s="14"/>
      <c r="Z999" s="14"/>
      <c r="AA999" s="14"/>
      <c r="AB999" s="14"/>
      <c r="AC999" s="14"/>
      <c r="AD999" s="14"/>
      <c r="AE999" s="14"/>
      <c r="AT999" s="254" t="s">
        <v>147</v>
      </c>
      <c r="AU999" s="254" t="s">
        <v>80</v>
      </c>
      <c r="AV999" s="14" t="s">
        <v>80</v>
      </c>
      <c r="AW999" s="14" t="s">
        <v>33</v>
      </c>
      <c r="AX999" s="14" t="s">
        <v>72</v>
      </c>
      <c r="AY999" s="254" t="s">
        <v>136</v>
      </c>
    </row>
    <row r="1000" s="14" customFormat="1">
      <c r="A1000" s="14"/>
      <c r="B1000" s="244"/>
      <c r="C1000" s="245"/>
      <c r="D1000" s="235" t="s">
        <v>147</v>
      </c>
      <c r="E1000" s="246" t="s">
        <v>19</v>
      </c>
      <c r="F1000" s="247" t="s">
        <v>882</v>
      </c>
      <c r="G1000" s="245"/>
      <c r="H1000" s="248">
        <v>1.8</v>
      </c>
      <c r="I1000" s="249"/>
      <c r="J1000" s="245"/>
      <c r="K1000" s="245"/>
      <c r="L1000" s="250"/>
      <c r="M1000" s="251"/>
      <c r="N1000" s="252"/>
      <c r="O1000" s="252"/>
      <c r="P1000" s="252"/>
      <c r="Q1000" s="252"/>
      <c r="R1000" s="252"/>
      <c r="S1000" s="252"/>
      <c r="T1000" s="253"/>
      <c r="U1000" s="14"/>
      <c r="V1000" s="14"/>
      <c r="W1000" s="14"/>
      <c r="X1000" s="14"/>
      <c r="Y1000" s="14"/>
      <c r="Z1000" s="14"/>
      <c r="AA1000" s="14"/>
      <c r="AB1000" s="14"/>
      <c r="AC1000" s="14"/>
      <c r="AD1000" s="14"/>
      <c r="AE1000" s="14"/>
      <c r="AT1000" s="254" t="s">
        <v>147</v>
      </c>
      <c r="AU1000" s="254" t="s">
        <v>80</v>
      </c>
      <c r="AV1000" s="14" t="s">
        <v>80</v>
      </c>
      <c r="AW1000" s="14" t="s">
        <v>33</v>
      </c>
      <c r="AX1000" s="14" t="s">
        <v>72</v>
      </c>
      <c r="AY1000" s="254" t="s">
        <v>136</v>
      </c>
    </row>
    <row r="1001" s="14" customFormat="1">
      <c r="A1001" s="14"/>
      <c r="B1001" s="244"/>
      <c r="C1001" s="245"/>
      <c r="D1001" s="235" t="s">
        <v>147</v>
      </c>
      <c r="E1001" s="246" t="s">
        <v>19</v>
      </c>
      <c r="F1001" s="247" t="s">
        <v>883</v>
      </c>
      <c r="G1001" s="245"/>
      <c r="H1001" s="248">
        <v>7.3499999999999996</v>
      </c>
      <c r="I1001" s="249"/>
      <c r="J1001" s="245"/>
      <c r="K1001" s="245"/>
      <c r="L1001" s="250"/>
      <c r="M1001" s="251"/>
      <c r="N1001" s="252"/>
      <c r="O1001" s="252"/>
      <c r="P1001" s="252"/>
      <c r="Q1001" s="252"/>
      <c r="R1001" s="252"/>
      <c r="S1001" s="252"/>
      <c r="T1001" s="25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4" t="s">
        <v>147</v>
      </c>
      <c r="AU1001" s="254" t="s">
        <v>80</v>
      </c>
      <c r="AV1001" s="14" t="s">
        <v>80</v>
      </c>
      <c r="AW1001" s="14" t="s">
        <v>33</v>
      </c>
      <c r="AX1001" s="14" t="s">
        <v>72</v>
      </c>
      <c r="AY1001" s="254" t="s">
        <v>136</v>
      </c>
    </row>
    <row r="1002" s="14" customFormat="1">
      <c r="A1002" s="14"/>
      <c r="B1002" s="244"/>
      <c r="C1002" s="245"/>
      <c r="D1002" s="235" t="s">
        <v>147</v>
      </c>
      <c r="E1002" s="246" t="s">
        <v>19</v>
      </c>
      <c r="F1002" s="247" t="s">
        <v>874</v>
      </c>
      <c r="G1002" s="245"/>
      <c r="H1002" s="248">
        <v>10.880000000000001</v>
      </c>
      <c r="I1002" s="249"/>
      <c r="J1002" s="245"/>
      <c r="K1002" s="245"/>
      <c r="L1002" s="250"/>
      <c r="M1002" s="251"/>
      <c r="N1002" s="252"/>
      <c r="O1002" s="252"/>
      <c r="P1002" s="252"/>
      <c r="Q1002" s="252"/>
      <c r="R1002" s="252"/>
      <c r="S1002" s="252"/>
      <c r="T1002" s="253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4" t="s">
        <v>147</v>
      </c>
      <c r="AU1002" s="254" t="s">
        <v>80</v>
      </c>
      <c r="AV1002" s="14" t="s">
        <v>80</v>
      </c>
      <c r="AW1002" s="14" t="s">
        <v>33</v>
      </c>
      <c r="AX1002" s="14" t="s">
        <v>72</v>
      </c>
      <c r="AY1002" s="254" t="s">
        <v>136</v>
      </c>
    </row>
    <row r="1003" s="14" customFormat="1">
      <c r="A1003" s="14"/>
      <c r="B1003" s="244"/>
      <c r="C1003" s="245"/>
      <c r="D1003" s="235" t="s">
        <v>147</v>
      </c>
      <c r="E1003" s="246" t="s">
        <v>19</v>
      </c>
      <c r="F1003" s="247" t="s">
        <v>875</v>
      </c>
      <c r="G1003" s="245"/>
      <c r="H1003" s="248">
        <v>0.75</v>
      </c>
      <c r="I1003" s="249"/>
      <c r="J1003" s="245"/>
      <c r="K1003" s="245"/>
      <c r="L1003" s="250"/>
      <c r="M1003" s="251"/>
      <c r="N1003" s="252"/>
      <c r="O1003" s="252"/>
      <c r="P1003" s="252"/>
      <c r="Q1003" s="252"/>
      <c r="R1003" s="252"/>
      <c r="S1003" s="252"/>
      <c r="T1003" s="253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4" t="s">
        <v>147</v>
      </c>
      <c r="AU1003" s="254" t="s">
        <v>80</v>
      </c>
      <c r="AV1003" s="14" t="s">
        <v>80</v>
      </c>
      <c r="AW1003" s="14" t="s">
        <v>33</v>
      </c>
      <c r="AX1003" s="14" t="s">
        <v>72</v>
      </c>
      <c r="AY1003" s="254" t="s">
        <v>136</v>
      </c>
    </row>
    <row r="1004" s="14" customFormat="1">
      <c r="A1004" s="14"/>
      <c r="B1004" s="244"/>
      <c r="C1004" s="245"/>
      <c r="D1004" s="235" t="s">
        <v>147</v>
      </c>
      <c r="E1004" s="246" t="s">
        <v>19</v>
      </c>
      <c r="F1004" s="247" t="s">
        <v>876</v>
      </c>
      <c r="G1004" s="245"/>
      <c r="H1004" s="248">
        <v>8.8000000000000007</v>
      </c>
      <c r="I1004" s="249"/>
      <c r="J1004" s="245"/>
      <c r="K1004" s="245"/>
      <c r="L1004" s="250"/>
      <c r="M1004" s="251"/>
      <c r="N1004" s="252"/>
      <c r="O1004" s="252"/>
      <c r="P1004" s="252"/>
      <c r="Q1004" s="252"/>
      <c r="R1004" s="252"/>
      <c r="S1004" s="252"/>
      <c r="T1004" s="253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4" t="s">
        <v>147</v>
      </c>
      <c r="AU1004" s="254" t="s">
        <v>80</v>
      </c>
      <c r="AV1004" s="14" t="s">
        <v>80</v>
      </c>
      <c r="AW1004" s="14" t="s">
        <v>33</v>
      </c>
      <c r="AX1004" s="14" t="s">
        <v>72</v>
      </c>
      <c r="AY1004" s="254" t="s">
        <v>136</v>
      </c>
    </row>
    <row r="1005" s="14" customFormat="1">
      <c r="A1005" s="14"/>
      <c r="B1005" s="244"/>
      <c r="C1005" s="245"/>
      <c r="D1005" s="235" t="s">
        <v>147</v>
      </c>
      <c r="E1005" s="246" t="s">
        <v>19</v>
      </c>
      <c r="F1005" s="247" t="s">
        <v>877</v>
      </c>
      <c r="G1005" s="245"/>
      <c r="H1005" s="248">
        <v>6.96</v>
      </c>
      <c r="I1005" s="249"/>
      <c r="J1005" s="245"/>
      <c r="K1005" s="245"/>
      <c r="L1005" s="250"/>
      <c r="M1005" s="251"/>
      <c r="N1005" s="252"/>
      <c r="O1005" s="252"/>
      <c r="P1005" s="252"/>
      <c r="Q1005" s="252"/>
      <c r="R1005" s="252"/>
      <c r="S1005" s="252"/>
      <c r="T1005" s="253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54" t="s">
        <v>147</v>
      </c>
      <c r="AU1005" s="254" t="s">
        <v>80</v>
      </c>
      <c r="AV1005" s="14" t="s">
        <v>80</v>
      </c>
      <c r="AW1005" s="14" t="s">
        <v>33</v>
      </c>
      <c r="AX1005" s="14" t="s">
        <v>72</v>
      </c>
      <c r="AY1005" s="254" t="s">
        <v>136</v>
      </c>
    </row>
    <row r="1006" s="14" customFormat="1">
      <c r="A1006" s="14"/>
      <c r="B1006" s="244"/>
      <c r="C1006" s="245"/>
      <c r="D1006" s="235" t="s">
        <v>147</v>
      </c>
      <c r="E1006" s="246" t="s">
        <v>19</v>
      </c>
      <c r="F1006" s="247" t="s">
        <v>878</v>
      </c>
      <c r="G1006" s="245"/>
      <c r="H1006" s="248">
        <v>-4.7279999999999998</v>
      </c>
      <c r="I1006" s="249"/>
      <c r="J1006" s="245"/>
      <c r="K1006" s="245"/>
      <c r="L1006" s="250"/>
      <c r="M1006" s="251"/>
      <c r="N1006" s="252"/>
      <c r="O1006" s="252"/>
      <c r="P1006" s="252"/>
      <c r="Q1006" s="252"/>
      <c r="R1006" s="252"/>
      <c r="S1006" s="252"/>
      <c r="T1006" s="253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4" t="s">
        <v>147</v>
      </c>
      <c r="AU1006" s="254" t="s">
        <v>80</v>
      </c>
      <c r="AV1006" s="14" t="s">
        <v>80</v>
      </c>
      <c r="AW1006" s="14" t="s">
        <v>33</v>
      </c>
      <c r="AX1006" s="14" t="s">
        <v>72</v>
      </c>
      <c r="AY1006" s="254" t="s">
        <v>136</v>
      </c>
    </row>
    <row r="1007" s="15" customFormat="1">
      <c r="A1007" s="15"/>
      <c r="B1007" s="255"/>
      <c r="C1007" s="256"/>
      <c r="D1007" s="235" t="s">
        <v>147</v>
      </c>
      <c r="E1007" s="257" t="s">
        <v>19</v>
      </c>
      <c r="F1007" s="258" t="s">
        <v>166</v>
      </c>
      <c r="G1007" s="256"/>
      <c r="H1007" s="259">
        <v>130.93000000000001</v>
      </c>
      <c r="I1007" s="260"/>
      <c r="J1007" s="256"/>
      <c r="K1007" s="256"/>
      <c r="L1007" s="261"/>
      <c r="M1007" s="262"/>
      <c r="N1007" s="263"/>
      <c r="O1007" s="263"/>
      <c r="P1007" s="263"/>
      <c r="Q1007" s="263"/>
      <c r="R1007" s="263"/>
      <c r="S1007" s="263"/>
      <c r="T1007" s="264"/>
      <c r="U1007" s="15"/>
      <c r="V1007" s="15"/>
      <c r="W1007" s="15"/>
      <c r="X1007" s="15"/>
      <c r="Y1007" s="15"/>
      <c r="Z1007" s="15"/>
      <c r="AA1007" s="15"/>
      <c r="AB1007" s="15"/>
      <c r="AC1007" s="15"/>
      <c r="AD1007" s="15"/>
      <c r="AE1007" s="15"/>
      <c r="AT1007" s="265" t="s">
        <v>147</v>
      </c>
      <c r="AU1007" s="265" t="s">
        <v>80</v>
      </c>
      <c r="AV1007" s="15" t="s">
        <v>156</v>
      </c>
      <c r="AW1007" s="15" t="s">
        <v>33</v>
      </c>
      <c r="AX1007" s="15" t="s">
        <v>72</v>
      </c>
      <c r="AY1007" s="265" t="s">
        <v>136</v>
      </c>
    </row>
    <row r="1008" s="16" customFormat="1">
      <c r="A1008" s="16"/>
      <c r="B1008" s="266"/>
      <c r="C1008" s="267"/>
      <c r="D1008" s="235" t="s">
        <v>147</v>
      </c>
      <c r="E1008" s="268" t="s">
        <v>19</v>
      </c>
      <c r="F1008" s="269" t="s">
        <v>167</v>
      </c>
      <c r="G1008" s="267"/>
      <c r="H1008" s="270">
        <v>130.93000000000001</v>
      </c>
      <c r="I1008" s="271"/>
      <c r="J1008" s="267"/>
      <c r="K1008" s="267"/>
      <c r="L1008" s="272"/>
      <c r="M1008" s="273"/>
      <c r="N1008" s="274"/>
      <c r="O1008" s="274"/>
      <c r="P1008" s="274"/>
      <c r="Q1008" s="274"/>
      <c r="R1008" s="274"/>
      <c r="S1008" s="274"/>
      <c r="T1008" s="275"/>
      <c r="U1008" s="16"/>
      <c r="V1008" s="16"/>
      <c r="W1008" s="16"/>
      <c r="X1008" s="16"/>
      <c r="Y1008" s="16"/>
      <c r="Z1008" s="16"/>
      <c r="AA1008" s="16"/>
      <c r="AB1008" s="16"/>
      <c r="AC1008" s="16"/>
      <c r="AD1008" s="16"/>
      <c r="AE1008" s="16"/>
      <c r="AT1008" s="276" t="s">
        <v>147</v>
      </c>
      <c r="AU1008" s="276" t="s">
        <v>80</v>
      </c>
      <c r="AV1008" s="16" t="s">
        <v>143</v>
      </c>
      <c r="AW1008" s="16" t="s">
        <v>33</v>
      </c>
      <c r="AX1008" s="16" t="s">
        <v>76</v>
      </c>
      <c r="AY1008" s="276" t="s">
        <v>136</v>
      </c>
    </row>
    <row r="1009" s="2" customFormat="1" ht="24.15" customHeight="1">
      <c r="A1009" s="41"/>
      <c r="B1009" s="42"/>
      <c r="C1009" s="215" t="s">
        <v>884</v>
      </c>
      <c r="D1009" s="215" t="s">
        <v>138</v>
      </c>
      <c r="E1009" s="216" t="s">
        <v>885</v>
      </c>
      <c r="F1009" s="217" t="s">
        <v>886</v>
      </c>
      <c r="G1009" s="218" t="s">
        <v>181</v>
      </c>
      <c r="H1009" s="219">
        <v>62.274000000000001</v>
      </c>
      <c r="I1009" s="220"/>
      <c r="J1009" s="221">
        <f>ROUND(I1009*H1009,2)</f>
        <v>0</v>
      </c>
      <c r="K1009" s="217" t="s">
        <v>142</v>
      </c>
      <c r="L1009" s="47"/>
      <c r="M1009" s="222" t="s">
        <v>19</v>
      </c>
      <c r="N1009" s="223" t="s">
        <v>43</v>
      </c>
      <c r="O1009" s="87"/>
      <c r="P1009" s="224">
        <f>O1009*H1009</f>
        <v>0</v>
      </c>
      <c r="Q1009" s="224">
        <v>0</v>
      </c>
      <c r="R1009" s="224">
        <f>Q1009*H1009</f>
        <v>0</v>
      </c>
      <c r="S1009" s="224">
        <v>0</v>
      </c>
      <c r="T1009" s="225">
        <f>S1009*H1009</f>
        <v>0</v>
      </c>
      <c r="U1009" s="41"/>
      <c r="V1009" s="41"/>
      <c r="W1009" s="41"/>
      <c r="X1009" s="41"/>
      <c r="Y1009" s="41"/>
      <c r="Z1009" s="41"/>
      <c r="AA1009" s="41"/>
      <c r="AB1009" s="41"/>
      <c r="AC1009" s="41"/>
      <c r="AD1009" s="41"/>
      <c r="AE1009" s="41"/>
      <c r="AR1009" s="226" t="s">
        <v>259</v>
      </c>
      <c r="AT1009" s="226" t="s">
        <v>138</v>
      </c>
      <c r="AU1009" s="226" t="s">
        <v>80</v>
      </c>
      <c r="AY1009" s="20" t="s">
        <v>136</v>
      </c>
      <c r="BE1009" s="227">
        <f>IF(N1009="základní",J1009,0)</f>
        <v>0</v>
      </c>
      <c r="BF1009" s="227">
        <f>IF(N1009="snížená",J1009,0)</f>
        <v>0</v>
      </c>
      <c r="BG1009" s="227">
        <f>IF(N1009="zákl. přenesená",J1009,0)</f>
        <v>0</v>
      </c>
      <c r="BH1009" s="227">
        <f>IF(N1009="sníž. přenesená",J1009,0)</f>
        <v>0</v>
      </c>
      <c r="BI1009" s="227">
        <f>IF(N1009="nulová",J1009,0)</f>
        <v>0</v>
      </c>
      <c r="BJ1009" s="20" t="s">
        <v>76</v>
      </c>
      <c r="BK1009" s="227">
        <f>ROUND(I1009*H1009,2)</f>
        <v>0</v>
      </c>
      <c r="BL1009" s="20" t="s">
        <v>259</v>
      </c>
      <c r="BM1009" s="226" t="s">
        <v>887</v>
      </c>
    </row>
    <row r="1010" s="2" customFormat="1">
      <c r="A1010" s="41"/>
      <c r="B1010" s="42"/>
      <c r="C1010" s="43"/>
      <c r="D1010" s="228" t="s">
        <v>145</v>
      </c>
      <c r="E1010" s="43"/>
      <c r="F1010" s="229" t="s">
        <v>888</v>
      </c>
      <c r="G1010" s="43"/>
      <c r="H1010" s="43"/>
      <c r="I1010" s="230"/>
      <c r="J1010" s="43"/>
      <c r="K1010" s="43"/>
      <c r="L1010" s="47"/>
      <c r="M1010" s="231"/>
      <c r="N1010" s="232"/>
      <c r="O1010" s="87"/>
      <c r="P1010" s="87"/>
      <c r="Q1010" s="87"/>
      <c r="R1010" s="87"/>
      <c r="S1010" s="87"/>
      <c r="T1010" s="88"/>
      <c r="U1010" s="41"/>
      <c r="V1010" s="41"/>
      <c r="W1010" s="41"/>
      <c r="X1010" s="41"/>
      <c r="Y1010" s="41"/>
      <c r="Z1010" s="41"/>
      <c r="AA1010" s="41"/>
      <c r="AB1010" s="41"/>
      <c r="AC1010" s="41"/>
      <c r="AD1010" s="41"/>
      <c r="AE1010" s="41"/>
      <c r="AT1010" s="20" t="s">
        <v>145</v>
      </c>
      <c r="AU1010" s="20" t="s">
        <v>80</v>
      </c>
    </row>
    <row r="1011" s="13" customFormat="1">
      <c r="A1011" s="13"/>
      <c r="B1011" s="233"/>
      <c r="C1011" s="234"/>
      <c r="D1011" s="235" t="s">
        <v>147</v>
      </c>
      <c r="E1011" s="236" t="s">
        <v>19</v>
      </c>
      <c r="F1011" s="237" t="s">
        <v>163</v>
      </c>
      <c r="G1011" s="234"/>
      <c r="H1011" s="236" t="s">
        <v>19</v>
      </c>
      <c r="I1011" s="238"/>
      <c r="J1011" s="234"/>
      <c r="K1011" s="234"/>
      <c r="L1011" s="239"/>
      <c r="M1011" s="240"/>
      <c r="N1011" s="241"/>
      <c r="O1011" s="241"/>
      <c r="P1011" s="241"/>
      <c r="Q1011" s="241"/>
      <c r="R1011" s="241"/>
      <c r="S1011" s="241"/>
      <c r="T1011" s="242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3" t="s">
        <v>147</v>
      </c>
      <c r="AU1011" s="243" t="s">
        <v>80</v>
      </c>
      <c r="AV1011" s="13" t="s">
        <v>76</v>
      </c>
      <c r="AW1011" s="13" t="s">
        <v>33</v>
      </c>
      <c r="AX1011" s="13" t="s">
        <v>72</v>
      </c>
      <c r="AY1011" s="243" t="s">
        <v>136</v>
      </c>
    </row>
    <row r="1012" s="13" customFormat="1">
      <c r="A1012" s="13"/>
      <c r="B1012" s="233"/>
      <c r="C1012" s="234"/>
      <c r="D1012" s="235" t="s">
        <v>147</v>
      </c>
      <c r="E1012" s="236" t="s">
        <v>19</v>
      </c>
      <c r="F1012" s="237" t="s">
        <v>149</v>
      </c>
      <c r="G1012" s="234"/>
      <c r="H1012" s="236" t="s">
        <v>19</v>
      </c>
      <c r="I1012" s="238"/>
      <c r="J1012" s="234"/>
      <c r="K1012" s="234"/>
      <c r="L1012" s="239"/>
      <c r="M1012" s="240"/>
      <c r="N1012" s="241"/>
      <c r="O1012" s="241"/>
      <c r="P1012" s="241"/>
      <c r="Q1012" s="241"/>
      <c r="R1012" s="241"/>
      <c r="S1012" s="241"/>
      <c r="T1012" s="242"/>
      <c r="U1012" s="13"/>
      <c r="V1012" s="13"/>
      <c r="W1012" s="13"/>
      <c r="X1012" s="13"/>
      <c r="Y1012" s="13"/>
      <c r="Z1012" s="13"/>
      <c r="AA1012" s="13"/>
      <c r="AB1012" s="13"/>
      <c r="AC1012" s="13"/>
      <c r="AD1012" s="13"/>
      <c r="AE1012" s="13"/>
      <c r="AT1012" s="243" t="s">
        <v>147</v>
      </c>
      <c r="AU1012" s="243" t="s">
        <v>80</v>
      </c>
      <c r="AV1012" s="13" t="s">
        <v>76</v>
      </c>
      <c r="AW1012" s="13" t="s">
        <v>33</v>
      </c>
      <c r="AX1012" s="13" t="s">
        <v>72</v>
      </c>
      <c r="AY1012" s="243" t="s">
        <v>136</v>
      </c>
    </row>
    <row r="1013" s="13" customFormat="1">
      <c r="A1013" s="13"/>
      <c r="B1013" s="233"/>
      <c r="C1013" s="234"/>
      <c r="D1013" s="235" t="s">
        <v>147</v>
      </c>
      <c r="E1013" s="236" t="s">
        <v>19</v>
      </c>
      <c r="F1013" s="237" t="s">
        <v>150</v>
      </c>
      <c r="G1013" s="234"/>
      <c r="H1013" s="236" t="s">
        <v>19</v>
      </c>
      <c r="I1013" s="238"/>
      <c r="J1013" s="234"/>
      <c r="K1013" s="234"/>
      <c r="L1013" s="239"/>
      <c r="M1013" s="240"/>
      <c r="N1013" s="241"/>
      <c r="O1013" s="241"/>
      <c r="P1013" s="241"/>
      <c r="Q1013" s="241"/>
      <c r="R1013" s="241"/>
      <c r="S1013" s="241"/>
      <c r="T1013" s="242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3" t="s">
        <v>147</v>
      </c>
      <c r="AU1013" s="243" t="s">
        <v>80</v>
      </c>
      <c r="AV1013" s="13" t="s">
        <v>76</v>
      </c>
      <c r="AW1013" s="13" t="s">
        <v>33</v>
      </c>
      <c r="AX1013" s="13" t="s">
        <v>72</v>
      </c>
      <c r="AY1013" s="243" t="s">
        <v>136</v>
      </c>
    </row>
    <row r="1014" s="14" customFormat="1">
      <c r="A1014" s="14"/>
      <c r="B1014" s="244"/>
      <c r="C1014" s="245"/>
      <c r="D1014" s="235" t="s">
        <v>147</v>
      </c>
      <c r="E1014" s="246" t="s">
        <v>19</v>
      </c>
      <c r="F1014" s="247" t="s">
        <v>872</v>
      </c>
      <c r="G1014" s="245"/>
      <c r="H1014" s="248">
        <v>3.6000000000000001</v>
      </c>
      <c r="I1014" s="249"/>
      <c r="J1014" s="245"/>
      <c r="K1014" s="245"/>
      <c r="L1014" s="250"/>
      <c r="M1014" s="251"/>
      <c r="N1014" s="252"/>
      <c r="O1014" s="252"/>
      <c r="P1014" s="252"/>
      <c r="Q1014" s="252"/>
      <c r="R1014" s="252"/>
      <c r="S1014" s="252"/>
      <c r="T1014" s="253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4" t="s">
        <v>147</v>
      </c>
      <c r="AU1014" s="254" t="s">
        <v>80</v>
      </c>
      <c r="AV1014" s="14" t="s">
        <v>80</v>
      </c>
      <c r="AW1014" s="14" t="s">
        <v>33</v>
      </c>
      <c r="AX1014" s="14" t="s">
        <v>72</v>
      </c>
      <c r="AY1014" s="254" t="s">
        <v>136</v>
      </c>
    </row>
    <row r="1015" s="14" customFormat="1">
      <c r="A1015" s="14"/>
      <c r="B1015" s="244"/>
      <c r="C1015" s="245"/>
      <c r="D1015" s="235" t="s">
        <v>147</v>
      </c>
      <c r="E1015" s="246" t="s">
        <v>19</v>
      </c>
      <c r="F1015" s="247" t="s">
        <v>873</v>
      </c>
      <c r="G1015" s="245"/>
      <c r="H1015" s="248">
        <v>4.2000000000000002</v>
      </c>
      <c r="I1015" s="249"/>
      <c r="J1015" s="245"/>
      <c r="K1015" s="245"/>
      <c r="L1015" s="250"/>
      <c r="M1015" s="251"/>
      <c r="N1015" s="252"/>
      <c r="O1015" s="252"/>
      <c r="P1015" s="252"/>
      <c r="Q1015" s="252"/>
      <c r="R1015" s="252"/>
      <c r="S1015" s="252"/>
      <c r="T1015" s="253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4" t="s">
        <v>147</v>
      </c>
      <c r="AU1015" s="254" t="s">
        <v>80</v>
      </c>
      <c r="AV1015" s="14" t="s">
        <v>80</v>
      </c>
      <c r="AW1015" s="14" t="s">
        <v>33</v>
      </c>
      <c r="AX1015" s="14" t="s">
        <v>72</v>
      </c>
      <c r="AY1015" s="254" t="s">
        <v>136</v>
      </c>
    </row>
    <row r="1016" s="14" customFormat="1">
      <c r="A1016" s="14"/>
      <c r="B1016" s="244"/>
      <c r="C1016" s="245"/>
      <c r="D1016" s="235" t="s">
        <v>147</v>
      </c>
      <c r="E1016" s="246" t="s">
        <v>19</v>
      </c>
      <c r="F1016" s="247" t="s">
        <v>874</v>
      </c>
      <c r="G1016" s="245"/>
      <c r="H1016" s="248">
        <v>10.880000000000001</v>
      </c>
      <c r="I1016" s="249"/>
      <c r="J1016" s="245"/>
      <c r="K1016" s="245"/>
      <c r="L1016" s="250"/>
      <c r="M1016" s="251"/>
      <c r="N1016" s="252"/>
      <c r="O1016" s="252"/>
      <c r="P1016" s="252"/>
      <c r="Q1016" s="252"/>
      <c r="R1016" s="252"/>
      <c r="S1016" s="252"/>
      <c r="T1016" s="253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4" t="s">
        <v>147</v>
      </c>
      <c r="AU1016" s="254" t="s">
        <v>80</v>
      </c>
      <c r="AV1016" s="14" t="s">
        <v>80</v>
      </c>
      <c r="AW1016" s="14" t="s">
        <v>33</v>
      </c>
      <c r="AX1016" s="14" t="s">
        <v>72</v>
      </c>
      <c r="AY1016" s="254" t="s">
        <v>136</v>
      </c>
    </row>
    <row r="1017" s="14" customFormat="1">
      <c r="A1017" s="14"/>
      <c r="B1017" s="244"/>
      <c r="C1017" s="245"/>
      <c r="D1017" s="235" t="s">
        <v>147</v>
      </c>
      <c r="E1017" s="246" t="s">
        <v>19</v>
      </c>
      <c r="F1017" s="247" t="s">
        <v>875</v>
      </c>
      <c r="G1017" s="245"/>
      <c r="H1017" s="248">
        <v>0.75</v>
      </c>
      <c r="I1017" s="249"/>
      <c r="J1017" s="245"/>
      <c r="K1017" s="245"/>
      <c r="L1017" s="250"/>
      <c r="M1017" s="251"/>
      <c r="N1017" s="252"/>
      <c r="O1017" s="252"/>
      <c r="P1017" s="252"/>
      <c r="Q1017" s="252"/>
      <c r="R1017" s="252"/>
      <c r="S1017" s="252"/>
      <c r="T1017" s="253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4" t="s">
        <v>147</v>
      </c>
      <c r="AU1017" s="254" t="s">
        <v>80</v>
      </c>
      <c r="AV1017" s="14" t="s">
        <v>80</v>
      </c>
      <c r="AW1017" s="14" t="s">
        <v>33</v>
      </c>
      <c r="AX1017" s="14" t="s">
        <v>72</v>
      </c>
      <c r="AY1017" s="254" t="s">
        <v>136</v>
      </c>
    </row>
    <row r="1018" s="14" customFormat="1">
      <c r="A1018" s="14"/>
      <c r="B1018" s="244"/>
      <c r="C1018" s="245"/>
      <c r="D1018" s="235" t="s">
        <v>147</v>
      </c>
      <c r="E1018" s="246" t="s">
        <v>19</v>
      </c>
      <c r="F1018" s="247" t="s">
        <v>876</v>
      </c>
      <c r="G1018" s="245"/>
      <c r="H1018" s="248">
        <v>8.8000000000000007</v>
      </c>
      <c r="I1018" s="249"/>
      <c r="J1018" s="245"/>
      <c r="K1018" s="245"/>
      <c r="L1018" s="250"/>
      <c r="M1018" s="251"/>
      <c r="N1018" s="252"/>
      <c r="O1018" s="252"/>
      <c r="P1018" s="252"/>
      <c r="Q1018" s="252"/>
      <c r="R1018" s="252"/>
      <c r="S1018" s="252"/>
      <c r="T1018" s="253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4" t="s">
        <v>147</v>
      </c>
      <c r="AU1018" s="254" t="s">
        <v>80</v>
      </c>
      <c r="AV1018" s="14" t="s">
        <v>80</v>
      </c>
      <c r="AW1018" s="14" t="s">
        <v>33</v>
      </c>
      <c r="AX1018" s="14" t="s">
        <v>72</v>
      </c>
      <c r="AY1018" s="254" t="s">
        <v>136</v>
      </c>
    </row>
    <row r="1019" s="14" customFormat="1">
      <c r="A1019" s="14"/>
      <c r="B1019" s="244"/>
      <c r="C1019" s="245"/>
      <c r="D1019" s="235" t="s">
        <v>147</v>
      </c>
      <c r="E1019" s="246" t="s">
        <v>19</v>
      </c>
      <c r="F1019" s="247" t="s">
        <v>877</v>
      </c>
      <c r="G1019" s="245"/>
      <c r="H1019" s="248">
        <v>6.96</v>
      </c>
      <c r="I1019" s="249"/>
      <c r="J1019" s="245"/>
      <c r="K1019" s="245"/>
      <c r="L1019" s="250"/>
      <c r="M1019" s="251"/>
      <c r="N1019" s="252"/>
      <c r="O1019" s="252"/>
      <c r="P1019" s="252"/>
      <c r="Q1019" s="252"/>
      <c r="R1019" s="252"/>
      <c r="S1019" s="252"/>
      <c r="T1019" s="253"/>
      <c r="U1019" s="14"/>
      <c r="V1019" s="14"/>
      <c r="W1019" s="14"/>
      <c r="X1019" s="14"/>
      <c r="Y1019" s="14"/>
      <c r="Z1019" s="14"/>
      <c r="AA1019" s="14"/>
      <c r="AB1019" s="14"/>
      <c r="AC1019" s="14"/>
      <c r="AD1019" s="14"/>
      <c r="AE1019" s="14"/>
      <c r="AT1019" s="254" t="s">
        <v>147</v>
      </c>
      <c r="AU1019" s="254" t="s">
        <v>80</v>
      </c>
      <c r="AV1019" s="14" t="s">
        <v>80</v>
      </c>
      <c r="AW1019" s="14" t="s">
        <v>33</v>
      </c>
      <c r="AX1019" s="14" t="s">
        <v>72</v>
      </c>
      <c r="AY1019" s="254" t="s">
        <v>136</v>
      </c>
    </row>
    <row r="1020" s="14" customFormat="1">
      <c r="A1020" s="14"/>
      <c r="B1020" s="244"/>
      <c r="C1020" s="245"/>
      <c r="D1020" s="235" t="s">
        <v>147</v>
      </c>
      <c r="E1020" s="246" t="s">
        <v>19</v>
      </c>
      <c r="F1020" s="247" t="s">
        <v>878</v>
      </c>
      <c r="G1020" s="245"/>
      <c r="H1020" s="248">
        <v>-4.7279999999999998</v>
      </c>
      <c r="I1020" s="249"/>
      <c r="J1020" s="245"/>
      <c r="K1020" s="245"/>
      <c r="L1020" s="250"/>
      <c r="M1020" s="251"/>
      <c r="N1020" s="252"/>
      <c r="O1020" s="252"/>
      <c r="P1020" s="252"/>
      <c r="Q1020" s="252"/>
      <c r="R1020" s="252"/>
      <c r="S1020" s="252"/>
      <c r="T1020" s="253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4" t="s">
        <v>147</v>
      </c>
      <c r="AU1020" s="254" t="s">
        <v>80</v>
      </c>
      <c r="AV1020" s="14" t="s">
        <v>80</v>
      </c>
      <c r="AW1020" s="14" t="s">
        <v>33</v>
      </c>
      <c r="AX1020" s="14" t="s">
        <v>72</v>
      </c>
      <c r="AY1020" s="254" t="s">
        <v>136</v>
      </c>
    </row>
    <row r="1021" s="13" customFormat="1">
      <c r="A1021" s="13"/>
      <c r="B1021" s="233"/>
      <c r="C1021" s="234"/>
      <c r="D1021" s="235" t="s">
        <v>147</v>
      </c>
      <c r="E1021" s="236" t="s">
        <v>19</v>
      </c>
      <c r="F1021" s="237" t="s">
        <v>165</v>
      </c>
      <c r="G1021" s="234"/>
      <c r="H1021" s="236" t="s">
        <v>19</v>
      </c>
      <c r="I1021" s="238"/>
      <c r="J1021" s="234"/>
      <c r="K1021" s="234"/>
      <c r="L1021" s="239"/>
      <c r="M1021" s="240"/>
      <c r="N1021" s="241"/>
      <c r="O1021" s="241"/>
      <c r="P1021" s="241"/>
      <c r="Q1021" s="241"/>
      <c r="R1021" s="241"/>
      <c r="S1021" s="241"/>
      <c r="T1021" s="24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43" t="s">
        <v>147</v>
      </c>
      <c r="AU1021" s="243" t="s">
        <v>80</v>
      </c>
      <c r="AV1021" s="13" t="s">
        <v>76</v>
      </c>
      <c r="AW1021" s="13" t="s">
        <v>33</v>
      </c>
      <c r="AX1021" s="13" t="s">
        <v>72</v>
      </c>
      <c r="AY1021" s="243" t="s">
        <v>136</v>
      </c>
    </row>
    <row r="1022" s="14" customFormat="1">
      <c r="A1022" s="14"/>
      <c r="B1022" s="244"/>
      <c r="C1022" s="245"/>
      <c r="D1022" s="235" t="s">
        <v>147</v>
      </c>
      <c r="E1022" s="246" t="s">
        <v>19</v>
      </c>
      <c r="F1022" s="247" t="s">
        <v>882</v>
      </c>
      <c r="G1022" s="245"/>
      <c r="H1022" s="248">
        <v>1.8</v>
      </c>
      <c r="I1022" s="249"/>
      <c r="J1022" s="245"/>
      <c r="K1022" s="245"/>
      <c r="L1022" s="250"/>
      <c r="M1022" s="251"/>
      <c r="N1022" s="252"/>
      <c r="O1022" s="252"/>
      <c r="P1022" s="252"/>
      <c r="Q1022" s="252"/>
      <c r="R1022" s="252"/>
      <c r="S1022" s="252"/>
      <c r="T1022" s="253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4" t="s">
        <v>147</v>
      </c>
      <c r="AU1022" s="254" t="s">
        <v>80</v>
      </c>
      <c r="AV1022" s="14" t="s">
        <v>80</v>
      </c>
      <c r="AW1022" s="14" t="s">
        <v>33</v>
      </c>
      <c r="AX1022" s="14" t="s">
        <v>72</v>
      </c>
      <c r="AY1022" s="254" t="s">
        <v>136</v>
      </c>
    </row>
    <row r="1023" s="14" customFormat="1">
      <c r="A1023" s="14"/>
      <c r="B1023" s="244"/>
      <c r="C1023" s="245"/>
      <c r="D1023" s="235" t="s">
        <v>147</v>
      </c>
      <c r="E1023" s="246" t="s">
        <v>19</v>
      </c>
      <c r="F1023" s="247" t="s">
        <v>883</v>
      </c>
      <c r="G1023" s="245"/>
      <c r="H1023" s="248">
        <v>7.3499999999999996</v>
      </c>
      <c r="I1023" s="249"/>
      <c r="J1023" s="245"/>
      <c r="K1023" s="245"/>
      <c r="L1023" s="250"/>
      <c r="M1023" s="251"/>
      <c r="N1023" s="252"/>
      <c r="O1023" s="252"/>
      <c r="P1023" s="252"/>
      <c r="Q1023" s="252"/>
      <c r="R1023" s="252"/>
      <c r="S1023" s="252"/>
      <c r="T1023" s="25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4" t="s">
        <v>147</v>
      </c>
      <c r="AU1023" s="254" t="s">
        <v>80</v>
      </c>
      <c r="AV1023" s="14" t="s">
        <v>80</v>
      </c>
      <c r="AW1023" s="14" t="s">
        <v>33</v>
      </c>
      <c r="AX1023" s="14" t="s">
        <v>72</v>
      </c>
      <c r="AY1023" s="254" t="s">
        <v>136</v>
      </c>
    </row>
    <row r="1024" s="14" customFormat="1">
      <c r="A1024" s="14"/>
      <c r="B1024" s="244"/>
      <c r="C1024" s="245"/>
      <c r="D1024" s="235" t="s">
        <v>147</v>
      </c>
      <c r="E1024" s="246" t="s">
        <v>19</v>
      </c>
      <c r="F1024" s="247" t="s">
        <v>874</v>
      </c>
      <c r="G1024" s="245"/>
      <c r="H1024" s="248">
        <v>10.880000000000001</v>
      </c>
      <c r="I1024" s="249"/>
      <c r="J1024" s="245"/>
      <c r="K1024" s="245"/>
      <c r="L1024" s="250"/>
      <c r="M1024" s="251"/>
      <c r="N1024" s="252"/>
      <c r="O1024" s="252"/>
      <c r="P1024" s="252"/>
      <c r="Q1024" s="252"/>
      <c r="R1024" s="252"/>
      <c r="S1024" s="252"/>
      <c r="T1024" s="253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4" t="s">
        <v>147</v>
      </c>
      <c r="AU1024" s="254" t="s">
        <v>80</v>
      </c>
      <c r="AV1024" s="14" t="s">
        <v>80</v>
      </c>
      <c r="AW1024" s="14" t="s">
        <v>33</v>
      </c>
      <c r="AX1024" s="14" t="s">
        <v>72</v>
      </c>
      <c r="AY1024" s="254" t="s">
        <v>136</v>
      </c>
    </row>
    <row r="1025" s="14" customFormat="1">
      <c r="A1025" s="14"/>
      <c r="B1025" s="244"/>
      <c r="C1025" s="245"/>
      <c r="D1025" s="235" t="s">
        <v>147</v>
      </c>
      <c r="E1025" s="246" t="s">
        <v>19</v>
      </c>
      <c r="F1025" s="247" t="s">
        <v>875</v>
      </c>
      <c r="G1025" s="245"/>
      <c r="H1025" s="248">
        <v>0.75</v>
      </c>
      <c r="I1025" s="249"/>
      <c r="J1025" s="245"/>
      <c r="K1025" s="245"/>
      <c r="L1025" s="250"/>
      <c r="M1025" s="251"/>
      <c r="N1025" s="252"/>
      <c r="O1025" s="252"/>
      <c r="P1025" s="252"/>
      <c r="Q1025" s="252"/>
      <c r="R1025" s="252"/>
      <c r="S1025" s="252"/>
      <c r="T1025" s="25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4" t="s">
        <v>147</v>
      </c>
      <c r="AU1025" s="254" t="s">
        <v>80</v>
      </c>
      <c r="AV1025" s="14" t="s">
        <v>80</v>
      </c>
      <c r="AW1025" s="14" t="s">
        <v>33</v>
      </c>
      <c r="AX1025" s="14" t="s">
        <v>72</v>
      </c>
      <c r="AY1025" s="254" t="s">
        <v>136</v>
      </c>
    </row>
    <row r="1026" s="14" customFormat="1">
      <c r="A1026" s="14"/>
      <c r="B1026" s="244"/>
      <c r="C1026" s="245"/>
      <c r="D1026" s="235" t="s">
        <v>147</v>
      </c>
      <c r="E1026" s="246" t="s">
        <v>19</v>
      </c>
      <c r="F1026" s="247" t="s">
        <v>876</v>
      </c>
      <c r="G1026" s="245"/>
      <c r="H1026" s="248">
        <v>8.8000000000000007</v>
      </c>
      <c r="I1026" s="249"/>
      <c r="J1026" s="245"/>
      <c r="K1026" s="245"/>
      <c r="L1026" s="250"/>
      <c r="M1026" s="251"/>
      <c r="N1026" s="252"/>
      <c r="O1026" s="252"/>
      <c r="P1026" s="252"/>
      <c r="Q1026" s="252"/>
      <c r="R1026" s="252"/>
      <c r="S1026" s="252"/>
      <c r="T1026" s="253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4" t="s">
        <v>147</v>
      </c>
      <c r="AU1026" s="254" t="s">
        <v>80</v>
      </c>
      <c r="AV1026" s="14" t="s">
        <v>80</v>
      </c>
      <c r="AW1026" s="14" t="s">
        <v>33</v>
      </c>
      <c r="AX1026" s="14" t="s">
        <v>72</v>
      </c>
      <c r="AY1026" s="254" t="s">
        <v>136</v>
      </c>
    </row>
    <row r="1027" s="14" customFormat="1">
      <c r="A1027" s="14"/>
      <c r="B1027" s="244"/>
      <c r="C1027" s="245"/>
      <c r="D1027" s="235" t="s">
        <v>147</v>
      </c>
      <c r="E1027" s="246" t="s">
        <v>19</v>
      </c>
      <c r="F1027" s="247" t="s">
        <v>877</v>
      </c>
      <c r="G1027" s="245"/>
      <c r="H1027" s="248">
        <v>6.96</v>
      </c>
      <c r="I1027" s="249"/>
      <c r="J1027" s="245"/>
      <c r="K1027" s="245"/>
      <c r="L1027" s="250"/>
      <c r="M1027" s="251"/>
      <c r="N1027" s="252"/>
      <c r="O1027" s="252"/>
      <c r="P1027" s="252"/>
      <c r="Q1027" s="252"/>
      <c r="R1027" s="252"/>
      <c r="S1027" s="252"/>
      <c r="T1027" s="253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4" t="s">
        <v>147</v>
      </c>
      <c r="AU1027" s="254" t="s">
        <v>80</v>
      </c>
      <c r="AV1027" s="14" t="s">
        <v>80</v>
      </c>
      <c r="AW1027" s="14" t="s">
        <v>33</v>
      </c>
      <c r="AX1027" s="14" t="s">
        <v>72</v>
      </c>
      <c r="AY1027" s="254" t="s">
        <v>136</v>
      </c>
    </row>
    <row r="1028" s="14" customFormat="1">
      <c r="A1028" s="14"/>
      <c r="B1028" s="244"/>
      <c r="C1028" s="245"/>
      <c r="D1028" s="235" t="s">
        <v>147</v>
      </c>
      <c r="E1028" s="246" t="s">
        <v>19</v>
      </c>
      <c r="F1028" s="247" t="s">
        <v>878</v>
      </c>
      <c r="G1028" s="245"/>
      <c r="H1028" s="248">
        <v>-4.7279999999999998</v>
      </c>
      <c r="I1028" s="249"/>
      <c r="J1028" s="245"/>
      <c r="K1028" s="245"/>
      <c r="L1028" s="250"/>
      <c r="M1028" s="251"/>
      <c r="N1028" s="252"/>
      <c r="O1028" s="252"/>
      <c r="P1028" s="252"/>
      <c r="Q1028" s="252"/>
      <c r="R1028" s="252"/>
      <c r="S1028" s="252"/>
      <c r="T1028" s="253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4" t="s">
        <v>147</v>
      </c>
      <c r="AU1028" s="254" t="s">
        <v>80</v>
      </c>
      <c r="AV1028" s="14" t="s">
        <v>80</v>
      </c>
      <c r="AW1028" s="14" t="s">
        <v>33</v>
      </c>
      <c r="AX1028" s="14" t="s">
        <v>72</v>
      </c>
      <c r="AY1028" s="254" t="s">
        <v>136</v>
      </c>
    </row>
    <row r="1029" s="15" customFormat="1">
      <c r="A1029" s="15"/>
      <c r="B1029" s="255"/>
      <c r="C1029" s="256"/>
      <c r="D1029" s="235" t="s">
        <v>147</v>
      </c>
      <c r="E1029" s="257" t="s">
        <v>19</v>
      </c>
      <c r="F1029" s="258" t="s">
        <v>166</v>
      </c>
      <c r="G1029" s="256"/>
      <c r="H1029" s="259">
        <v>62.274000000000001</v>
      </c>
      <c r="I1029" s="260"/>
      <c r="J1029" s="256"/>
      <c r="K1029" s="256"/>
      <c r="L1029" s="261"/>
      <c r="M1029" s="262"/>
      <c r="N1029" s="263"/>
      <c r="O1029" s="263"/>
      <c r="P1029" s="263"/>
      <c r="Q1029" s="263"/>
      <c r="R1029" s="263"/>
      <c r="S1029" s="263"/>
      <c r="T1029" s="264"/>
      <c r="U1029" s="15"/>
      <c r="V1029" s="15"/>
      <c r="W1029" s="15"/>
      <c r="X1029" s="15"/>
      <c r="Y1029" s="15"/>
      <c r="Z1029" s="15"/>
      <c r="AA1029" s="15"/>
      <c r="AB1029" s="15"/>
      <c r="AC1029" s="15"/>
      <c r="AD1029" s="15"/>
      <c r="AE1029" s="15"/>
      <c r="AT1029" s="265" t="s">
        <v>147</v>
      </c>
      <c r="AU1029" s="265" t="s">
        <v>80</v>
      </c>
      <c r="AV1029" s="15" t="s">
        <v>156</v>
      </c>
      <c r="AW1029" s="15" t="s">
        <v>33</v>
      </c>
      <c r="AX1029" s="15" t="s">
        <v>72</v>
      </c>
      <c r="AY1029" s="265" t="s">
        <v>136</v>
      </c>
    </row>
    <row r="1030" s="16" customFormat="1">
      <c r="A1030" s="16"/>
      <c r="B1030" s="266"/>
      <c r="C1030" s="267"/>
      <c r="D1030" s="235" t="s">
        <v>147</v>
      </c>
      <c r="E1030" s="268" t="s">
        <v>19</v>
      </c>
      <c r="F1030" s="269" t="s">
        <v>167</v>
      </c>
      <c r="G1030" s="267"/>
      <c r="H1030" s="270">
        <v>62.274000000000001</v>
      </c>
      <c r="I1030" s="271"/>
      <c r="J1030" s="267"/>
      <c r="K1030" s="267"/>
      <c r="L1030" s="272"/>
      <c r="M1030" s="273"/>
      <c r="N1030" s="274"/>
      <c r="O1030" s="274"/>
      <c r="P1030" s="274"/>
      <c r="Q1030" s="274"/>
      <c r="R1030" s="274"/>
      <c r="S1030" s="274"/>
      <c r="T1030" s="275"/>
      <c r="U1030" s="16"/>
      <c r="V1030" s="16"/>
      <c r="W1030" s="16"/>
      <c r="X1030" s="16"/>
      <c r="Y1030" s="16"/>
      <c r="Z1030" s="16"/>
      <c r="AA1030" s="16"/>
      <c r="AB1030" s="16"/>
      <c r="AC1030" s="16"/>
      <c r="AD1030" s="16"/>
      <c r="AE1030" s="16"/>
      <c r="AT1030" s="276" t="s">
        <v>147</v>
      </c>
      <c r="AU1030" s="276" t="s">
        <v>80</v>
      </c>
      <c r="AV1030" s="16" t="s">
        <v>143</v>
      </c>
      <c r="AW1030" s="16" t="s">
        <v>33</v>
      </c>
      <c r="AX1030" s="16" t="s">
        <v>76</v>
      </c>
      <c r="AY1030" s="276" t="s">
        <v>136</v>
      </c>
    </row>
    <row r="1031" s="2" customFormat="1" ht="21.75" customHeight="1">
      <c r="A1031" s="41"/>
      <c r="B1031" s="42"/>
      <c r="C1031" s="215" t="s">
        <v>889</v>
      </c>
      <c r="D1031" s="215" t="s">
        <v>138</v>
      </c>
      <c r="E1031" s="216" t="s">
        <v>890</v>
      </c>
      <c r="F1031" s="217" t="s">
        <v>891</v>
      </c>
      <c r="G1031" s="218" t="s">
        <v>181</v>
      </c>
      <c r="H1031" s="219">
        <v>130.93000000000001</v>
      </c>
      <c r="I1031" s="220"/>
      <c r="J1031" s="221">
        <f>ROUND(I1031*H1031,2)</f>
        <v>0</v>
      </c>
      <c r="K1031" s="217" t="s">
        <v>142</v>
      </c>
      <c r="L1031" s="47"/>
      <c r="M1031" s="222" t="s">
        <v>19</v>
      </c>
      <c r="N1031" s="223" t="s">
        <v>43</v>
      </c>
      <c r="O1031" s="87"/>
      <c r="P1031" s="224">
        <f>O1031*H1031</f>
        <v>0</v>
      </c>
      <c r="Q1031" s="224">
        <v>0.0053759999999999997</v>
      </c>
      <c r="R1031" s="224">
        <f>Q1031*H1031</f>
        <v>0.70387968000000001</v>
      </c>
      <c r="S1031" s="224">
        <v>0</v>
      </c>
      <c r="T1031" s="225">
        <f>S1031*H1031</f>
        <v>0</v>
      </c>
      <c r="U1031" s="41"/>
      <c r="V1031" s="41"/>
      <c r="W1031" s="41"/>
      <c r="X1031" s="41"/>
      <c r="Y1031" s="41"/>
      <c r="Z1031" s="41"/>
      <c r="AA1031" s="41"/>
      <c r="AB1031" s="41"/>
      <c r="AC1031" s="41"/>
      <c r="AD1031" s="41"/>
      <c r="AE1031" s="41"/>
      <c r="AR1031" s="226" t="s">
        <v>259</v>
      </c>
      <c r="AT1031" s="226" t="s">
        <v>138</v>
      </c>
      <c r="AU1031" s="226" t="s">
        <v>80</v>
      </c>
      <c r="AY1031" s="20" t="s">
        <v>136</v>
      </c>
      <c r="BE1031" s="227">
        <f>IF(N1031="základní",J1031,0)</f>
        <v>0</v>
      </c>
      <c r="BF1031" s="227">
        <f>IF(N1031="snížená",J1031,0)</f>
        <v>0</v>
      </c>
      <c r="BG1031" s="227">
        <f>IF(N1031="zákl. přenesená",J1031,0)</f>
        <v>0</v>
      </c>
      <c r="BH1031" s="227">
        <f>IF(N1031="sníž. přenesená",J1031,0)</f>
        <v>0</v>
      </c>
      <c r="BI1031" s="227">
        <f>IF(N1031="nulová",J1031,0)</f>
        <v>0</v>
      </c>
      <c r="BJ1031" s="20" t="s">
        <v>76</v>
      </c>
      <c r="BK1031" s="227">
        <f>ROUND(I1031*H1031,2)</f>
        <v>0</v>
      </c>
      <c r="BL1031" s="20" t="s">
        <v>259</v>
      </c>
      <c r="BM1031" s="226" t="s">
        <v>892</v>
      </c>
    </row>
    <row r="1032" s="2" customFormat="1">
      <c r="A1032" s="41"/>
      <c r="B1032" s="42"/>
      <c r="C1032" s="43"/>
      <c r="D1032" s="228" t="s">
        <v>145</v>
      </c>
      <c r="E1032" s="43"/>
      <c r="F1032" s="229" t="s">
        <v>893</v>
      </c>
      <c r="G1032" s="43"/>
      <c r="H1032" s="43"/>
      <c r="I1032" s="230"/>
      <c r="J1032" s="43"/>
      <c r="K1032" s="43"/>
      <c r="L1032" s="47"/>
      <c r="M1032" s="231"/>
      <c r="N1032" s="232"/>
      <c r="O1032" s="87"/>
      <c r="P1032" s="87"/>
      <c r="Q1032" s="87"/>
      <c r="R1032" s="87"/>
      <c r="S1032" s="87"/>
      <c r="T1032" s="88"/>
      <c r="U1032" s="41"/>
      <c r="V1032" s="41"/>
      <c r="W1032" s="41"/>
      <c r="X1032" s="41"/>
      <c r="Y1032" s="41"/>
      <c r="Z1032" s="41"/>
      <c r="AA1032" s="41"/>
      <c r="AB1032" s="41"/>
      <c r="AC1032" s="41"/>
      <c r="AD1032" s="41"/>
      <c r="AE1032" s="41"/>
      <c r="AT1032" s="20" t="s">
        <v>145</v>
      </c>
      <c r="AU1032" s="20" t="s">
        <v>80</v>
      </c>
    </row>
    <row r="1033" s="13" customFormat="1">
      <c r="A1033" s="13"/>
      <c r="B1033" s="233"/>
      <c r="C1033" s="234"/>
      <c r="D1033" s="235" t="s">
        <v>147</v>
      </c>
      <c r="E1033" s="236" t="s">
        <v>19</v>
      </c>
      <c r="F1033" s="237" t="s">
        <v>163</v>
      </c>
      <c r="G1033" s="234"/>
      <c r="H1033" s="236" t="s">
        <v>19</v>
      </c>
      <c r="I1033" s="238"/>
      <c r="J1033" s="234"/>
      <c r="K1033" s="234"/>
      <c r="L1033" s="239"/>
      <c r="M1033" s="240"/>
      <c r="N1033" s="241"/>
      <c r="O1033" s="241"/>
      <c r="P1033" s="241"/>
      <c r="Q1033" s="241"/>
      <c r="R1033" s="241"/>
      <c r="S1033" s="241"/>
      <c r="T1033" s="242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43" t="s">
        <v>147</v>
      </c>
      <c r="AU1033" s="243" t="s">
        <v>80</v>
      </c>
      <c r="AV1033" s="13" t="s">
        <v>76</v>
      </c>
      <c r="AW1033" s="13" t="s">
        <v>33</v>
      </c>
      <c r="AX1033" s="13" t="s">
        <v>72</v>
      </c>
      <c r="AY1033" s="243" t="s">
        <v>136</v>
      </c>
    </row>
    <row r="1034" s="13" customFormat="1">
      <c r="A1034" s="13"/>
      <c r="B1034" s="233"/>
      <c r="C1034" s="234"/>
      <c r="D1034" s="235" t="s">
        <v>147</v>
      </c>
      <c r="E1034" s="236" t="s">
        <v>19</v>
      </c>
      <c r="F1034" s="237" t="s">
        <v>894</v>
      </c>
      <c r="G1034" s="234"/>
      <c r="H1034" s="236" t="s">
        <v>19</v>
      </c>
      <c r="I1034" s="238"/>
      <c r="J1034" s="234"/>
      <c r="K1034" s="234"/>
      <c r="L1034" s="239"/>
      <c r="M1034" s="240"/>
      <c r="N1034" s="241"/>
      <c r="O1034" s="241"/>
      <c r="P1034" s="241"/>
      <c r="Q1034" s="241"/>
      <c r="R1034" s="241"/>
      <c r="S1034" s="241"/>
      <c r="T1034" s="242"/>
      <c r="U1034" s="13"/>
      <c r="V1034" s="13"/>
      <c r="W1034" s="13"/>
      <c r="X1034" s="13"/>
      <c r="Y1034" s="13"/>
      <c r="Z1034" s="13"/>
      <c r="AA1034" s="13"/>
      <c r="AB1034" s="13"/>
      <c r="AC1034" s="13"/>
      <c r="AD1034" s="13"/>
      <c r="AE1034" s="13"/>
      <c r="AT1034" s="243" t="s">
        <v>147</v>
      </c>
      <c r="AU1034" s="243" t="s">
        <v>80</v>
      </c>
      <c r="AV1034" s="13" t="s">
        <v>76</v>
      </c>
      <c r="AW1034" s="13" t="s">
        <v>33</v>
      </c>
      <c r="AX1034" s="13" t="s">
        <v>72</v>
      </c>
      <c r="AY1034" s="243" t="s">
        <v>136</v>
      </c>
    </row>
    <row r="1035" s="13" customFormat="1">
      <c r="A1035" s="13"/>
      <c r="B1035" s="233"/>
      <c r="C1035" s="234"/>
      <c r="D1035" s="235" t="s">
        <v>147</v>
      </c>
      <c r="E1035" s="236" t="s">
        <v>19</v>
      </c>
      <c r="F1035" s="237" t="s">
        <v>149</v>
      </c>
      <c r="G1035" s="234"/>
      <c r="H1035" s="236" t="s">
        <v>19</v>
      </c>
      <c r="I1035" s="238"/>
      <c r="J1035" s="234"/>
      <c r="K1035" s="234"/>
      <c r="L1035" s="239"/>
      <c r="M1035" s="240"/>
      <c r="N1035" s="241"/>
      <c r="O1035" s="241"/>
      <c r="P1035" s="241"/>
      <c r="Q1035" s="241"/>
      <c r="R1035" s="241"/>
      <c r="S1035" s="241"/>
      <c r="T1035" s="242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43" t="s">
        <v>147</v>
      </c>
      <c r="AU1035" s="243" t="s">
        <v>80</v>
      </c>
      <c r="AV1035" s="13" t="s">
        <v>76</v>
      </c>
      <c r="AW1035" s="13" t="s">
        <v>33</v>
      </c>
      <c r="AX1035" s="13" t="s">
        <v>72</v>
      </c>
      <c r="AY1035" s="243" t="s">
        <v>136</v>
      </c>
    </row>
    <row r="1036" s="13" customFormat="1">
      <c r="A1036" s="13"/>
      <c r="B1036" s="233"/>
      <c r="C1036" s="234"/>
      <c r="D1036" s="235" t="s">
        <v>147</v>
      </c>
      <c r="E1036" s="236" t="s">
        <v>19</v>
      </c>
      <c r="F1036" s="237" t="s">
        <v>150</v>
      </c>
      <c r="G1036" s="234"/>
      <c r="H1036" s="236" t="s">
        <v>19</v>
      </c>
      <c r="I1036" s="238"/>
      <c r="J1036" s="234"/>
      <c r="K1036" s="234"/>
      <c r="L1036" s="239"/>
      <c r="M1036" s="240"/>
      <c r="N1036" s="241"/>
      <c r="O1036" s="241"/>
      <c r="P1036" s="241"/>
      <c r="Q1036" s="241"/>
      <c r="R1036" s="241"/>
      <c r="S1036" s="241"/>
      <c r="T1036" s="242"/>
      <c r="U1036" s="13"/>
      <c r="V1036" s="13"/>
      <c r="W1036" s="13"/>
      <c r="X1036" s="13"/>
      <c r="Y1036" s="13"/>
      <c r="Z1036" s="13"/>
      <c r="AA1036" s="13"/>
      <c r="AB1036" s="13"/>
      <c r="AC1036" s="13"/>
      <c r="AD1036" s="13"/>
      <c r="AE1036" s="13"/>
      <c r="AT1036" s="243" t="s">
        <v>147</v>
      </c>
      <c r="AU1036" s="243" t="s">
        <v>80</v>
      </c>
      <c r="AV1036" s="13" t="s">
        <v>76</v>
      </c>
      <c r="AW1036" s="13" t="s">
        <v>33</v>
      </c>
      <c r="AX1036" s="13" t="s">
        <v>72</v>
      </c>
      <c r="AY1036" s="243" t="s">
        <v>136</v>
      </c>
    </row>
    <row r="1037" s="14" customFormat="1">
      <c r="A1037" s="14"/>
      <c r="B1037" s="244"/>
      <c r="C1037" s="245"/>
      <c r="D1037" s="235" t="s">
        <v>147</v>
      </c>
      <c r="E1037" s="246" t="s">
        <v>19</v>
      </c>
      <c r="F1037" s="247" t="s">
        <v>871</v>
      </c>
      <c r="G1037" s="245"/>
      <c r="H1037" s="248">
        <v>25.559999999999999</v>
      </c>
      <c r="I1037" s="249"/>
      <c r="J1037" s="245"/>
      <c r="K1037" s="245"/>
      <c r="L1037" s="250"/>
      <c r="M1037" s="251"/>
      <c r="N1037" s="252"/>
      <c r="O1037" s="252"/>
      <c r="P1037" s="252"/>
      <c r="Q1037" s="252"/>
      <c r="R1037" s="252"/>
      <c r="S1037" s="252"/>
      <c r="T1037" s="253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4" t="s">
        <v>147</v>
      </c>
      <c r="AU1037" s="254" t="s">
        <v>80</v>
      </c>
      <c r="AV1037" s="14" t="s">
        <v>80</v>
      </c>
      <c r="AW1037" s="14" t="s">
        <v>33</v>
      </c>
      <c r="AX1037" s="14" t="s">
        <v>72</v>
      </c>
      <c r="AY1037" s="254" t="s">
        <v>136</v>
      </c>
    </row>
    <row r="1038" s="14" customFormat="1">
      <c r="A1038" s="14"/>
      <c r="B1038" s="244"/>
      <c r="C1038" s="245"/>
      <c r="D1038" s="235" t="s">
        <v>147</v>
      </c>
      <c r="E1038" s="246" t="s">
        <v>19</v>
      </c>
      <c r="F1038" s="247" t="s">
        <v>212</v>
      </c>
      <c r="G1038" s="245"/>
      <c r="H1038" s="248">
        <v>-1.5760000000000001</v>
      </c>
      <c r="I1038" s="249"/>
      <c r="J1038" s="245"/>
      <c r="K1038" s="245"/>
      <c r="L1038" s="250"/>
      <c r="M1038" s="251"/>
      <c r="N1038" s="252"/>
      <c r="O1038" s="252"/>
      <c r="P1038" s="252"/>
      <c r="Q1038" s="252"/>
      <c r="R1038" s="252"/>
      <c r="S1038" s="252"/>
      <c r="T1038" s="25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4" t="s">
        <v>147</v>
      </c>
      <c r="AU1038" s="254" t="s">
        <v>80</v>
      </c>
      <c r="AV1038" s="14" t="s">
        <v>80</v>
      </c>
      <c r="AW1038" s="14" t="s">
        <v>33</v>
      </c>
      <c r="AX1038" s="14" t="s">
        <v>72</v>
      </c>
      <c r="AY1038" s="254" t="s">
        <v>136</v>
      </c>
    </row>
    <row r="1039" s="14" customFormat="1">
      <c r="A1039" s="14"/>
      <c r="B1039" s="244"/>
      <c r="C1039" s="245"/>
      <c r="D1039" s="235" t="s">
        <v>147</v>
      </c>
      <c r="E1039" s="246" t="s">
        <v>19</v>
      </c>
      <c r="F1039" s="247" t="s">
        <v>872</v>
      </c>
      <c r="G1039" s="245"/>
      <c r="H1039" s="248">
        <v>3.6000000000000001</v>
      </c>
      <c r="I1039" s="249"/>
      <c r="J1039" s="245"/>
      <c r="K1039" s="245"/>
      <c r="L1039" s="250"/>
      <c r="M1039" s="251"/>
      <c r="N1039" s="252"/>
      <c r="O1039" s="252"/>
      <c r="P1039" s="252"/>
      <c r="Q1039" s="252"/>
      <c r="R1039" s="252"/>
      <c r="S1039" s="252"/>
      <c r="T1039" s="253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4" t="s">
        <v>147</v>
      </c>
      <c r="AU1039" s="254" t="s">
        <v>80</v>
      </c>
      <c r="AV1039" s="14" t="s">
        <v>80</v>
      </c>
      <c r="AW1039" s="14" t="s">
        <v>33</v>
      </c>
      <c r="AX1039" s="14" t="s">
        <v>72</v>
      </c>
      <c r="AY1039" s="254" t="s">
        <v>136</v>
      </c>
    </row>
    <row r="1040" s="14" customFormat="1">
      <c r="A1040" s="14"/>
      <c r="B1040" s="244"/>
      <c r="C1040" s="245"/>
      <c r="D1040" s="235" t="s">
        <v>147</v>
      </c>
      <c r="E1040" s="246" t="s">
        <v>19</v>
      </c>
      <c r="F1040" s="247" t="s">
        <v>873</v>
      </c>
      <c r="G1040" s="245"/>
      <c r="H1040" s="248">
        <v>4.2000000000000002</v>
      </c>
      <c r="I1040" s="249"/>
      <c r="J1040" s="245"/>
      <c r="K1040" s="245"/>
      <c r="L1040" s="250"/>
      <c r="M1040" s="251"/>
      <c r="N1040" s="252"/>
      <c r="O1040" s="252"/>
      <c r="P1040" s="252"/>
      <c r="Q1040" s="252"/>
      <c r="R1040" s="252"/>
      <c r="S1040" s="252"/>
      <c r="T1040" s="253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54" t="s">
        <v>147</v>
      </c>
      <c r="AU1040" s="254" t="s">
        <v>80</v>
      </c>
      <c r="AV1040" s="14" t="s">
        <v>80</v>
      </c>
      <c r="AW1040" s="14" t="s">
        <v>33</v>
      </c>
      <c r="AX1040" s="14" t="s">
        <v>72</v>
      </c>
      <c r="AY1040" s="254" t="s">
        <v>136</v>
      </c>
    </row>
    <row r="1041" s="14" customFormat="1">
      <c r="A1041" s="14"/>
      <c r="B1041" s="244"/>
      <c r="C1041" s="245"/>
      <c r="D1041" s="235" t="s">
        <v>147</v>
      </c>
      <c r="E1041" s="246" t="s">
        <v>19</v>
      </c>
      <c r="F1041" s="247" t="s">
        <v>874</v>
      </c>
      <c r="G1041" s="245"/>
      <c r="H1041" s="248">
        <v>10.880000000000001</v>
      </c>
      <c r="I1041" s="249"/>
      <c r="J1041" s="245"/>
      <c r="K1041" s="245"/>
      <c r="L1041" s="250"/>
      <c r="M1041" s="251"/>
      <c r="N1041" s="252"/>
      <c r="O1041" s="252"/>
      <c r="P1041" s="252"/>
      <c r="Q1041" s="252"/>
      <c r="R1041" s="252"/>
      <c r="S1041" s="252"/>
      <c r="T1041" s="253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4" t="s">
        <v>147</v>
      </c>
      <c r="AU1041" s="254" t="s">
        <v>80</v>
      </c>
      <c r="AV1041" s="14" t="s">
        <v>80</v>
      </c>
      <c r="AW1041" s="14" t="s">
        <v>33</v>
      </c>
      <c r="AX1041" s="14" t="s">
        <v>72</v>
      </c>
      <c r="AY1041" s="254" t="s">
        <v>136</v>
      </c>
    </row>
    <row r="1042" s="14" customFormat="1">
      <c r="A1042" s="14"/>
      <c r="B1042" s="244"/>
      <c r="C1042" s="245"/>
      <c r="D1042" s="235" t="s">
        <v>147</v>
      </c>
      <c r="E1042" s="246" t="s">
        <v>19</v>
      </c>
      <c r="F1042" s="247" t="s">
        <v>875</v>
      </c>
      <c r="G1042" s="245"/>
      <c r="H1042" s="248">
        <v>0.75</v>
      </c>
      <c r="I1042" s="249"/>
      <c r="J1042" s="245"/>
      <c r="K1042" s="245"/>
      <c r="L1042" s="250"/>
      <c r="M1042" s="251"/>
      <c r="N1042" s="252"/>
      <c r="O1042" s="252"/>
      <c r="P1042" s="252"/>
      <c r="Q1042" s="252"/>
      <c r="R1042" s="252"/>
      <c r="S1042" s="252"/>
      <c r="T1042" s="25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54" t="s">
        <v>147</v>
      </c>
      <c r="AU1042" s="254" t="s">
        <v>80</v>
      </c>
      <c r="AV1042" s="14" t="s">
        <v>80</v>
      </c>
      <c r="AW1042" s="14" t="s">
        <v>33</v>
      </c>
      <c r="AX1042" s="14" t="s">
        <v>72</v>
      </c>
      <c r="AY1042" s="254" t="s">
        <v>136</v>
      </c>
    </row>
    <row r="1043" s="14" customFormat="1">
      <c r="A1043" s="14"/>
      <c r="B1043" s="244"/>
      <c r="C1043" s="245"/>
      <c r="D1043" s="235" t="s">
        <v>147</v>
      </c>
      <c r="E1043" s="246" t="s">
        <v>19</v>
      </c>
      <c r="F1043" s="247" t="s">
        <v>876</v>
      </c>
      <c r="G1043" s="245"/>
      <c r="H1043" s="248">
        <v>8.8000000000000007</v>
      </c>
      <c r="I1043" s="249"/>
      <c r="J1043" s="245"/>
      <c r="K1043" s="245"/>
      <c r="L1043" s="250"/>
      <c r="M1043" s="251"/>
      <c r="N1043" s="252"/>
      <c r="O1043" s="252"/>
      <c r="P1043" s="252"/>
      <c r="Q1043" s="252"/>
      <c r="R1043" s="252"/>
      <c r="S1043" s="252"/>
      <c r="T1043" s="253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4" t="s">
        <v>147</v>
      </c>
      <c r="AU1043" s="254" t="s">
        <v>80</v>
      </c>
      <c r="AV1043" s="14" t="s">
        <v>80</v>
      </c>
      <c r="AW1043" s="14" t="s">
        <v>33</v>
      </c>
      <c r="AX1043" s="14" t="s">
        <v>72</v>
      </c>
      <c r="AY1043" s="254" t="s">
        <v>136</v>
      </c>
    </row>
    <row r="1044" s="14" customFormat="1">
      <c r="A1044" s="14"/>
      <c r="B1044" s="244"/>
      <c r="C1044" s="245"/>
      <c r="D1044" s="235" t="s">
        <v>147</v>
      </c>
      <c r="E1044" s="246" t="s">
        <v>19</v>
      </c>
      <c r="F1044" s="247" t="s">
        <v>877</v>
      </c>
      <c r="G1044" s="245"/>
      <c r="H1044" s="248">
        <v>6.96</v>
      </c>
      <c r="I1044" s="249"/>
      <c r="J1044" s="245"/>
      <c r="K1044" s="245"/>
      <c r="L1044" s="250"/>
      <c r="M1044" s="251"/>
      <c r="N1044" s="252"/>
      <c r="O1044" s="252"/>
      <c r="P1044" s="252"/>
      <c r="Q1044" s="252"/>
      <c r="R1044" s="252"/>
      <c r="S1044" s="252"/>
      <c r="T1044" s="25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4" t="s">
        <v>147</v>
      </c>
      <c r="AU1044" s="254" t="s">
        <v>80</v>
      </c>
      <c r="AV1044" s="14" t="s">
        <v>80</v>
      </c>
      <c r="AW1044" s="14" t="s">
        <v>33</v>
      </c>
      <c r="AX1044" s="14" t="s">
        <v>72</v>
      </c>
      <c r="AY1044" s="254" t="s">
        <v>136</v>
      </c>
    </row>
    <row r="1045" s="14" customFormat="1">
      <c r="A1045" s="14"/>
      <c r="B1045" s="244"/>
      <c r="C1045" s="245"/>
      <c r="D1045" s="235" t="s">
        <v>147</v>
      </c>
      <c r="E1045" s="246" t="s">
        <v>19</v>
      </c>
      <c r="F1045" s="247" t="s">
        <v>878</v>
      </c>
      <c r="G1045" s="245"/>
      <c r="H1045" s="248">
        <v>-4.7279999999999998</v>
      </c>
      <c r="I1045" s="249"/>
      <c r="J1045" s="245"/>
      <c r="K1045" s="245"/>
      <c r="L1045" s="250"/>
      <c r="M1045" s="251"/>
      <c r="N1045" s="252"/>
      <c r="O1045" s="252"/>
      <c r="P1045" s="252"/>
      <c r="Q1045" s="252"/>
      <c r="R1045" s="252"/>
      <c r="S1045" s="252"/>
      <c r="T1045" s="253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4" t="s">
        <v>147</v>
      </c>
      <c r="AU1045" s="254" t="s">
        <v>80</v>
      </c>
      <c r="AV1045" s="14" t="s">
        <v>80</v>
      </c>
      <c r="AW1045" s="14" t="s">
        <v>33</v>
      </c>
      <c r="AX1045" s="14" t="s">
        <v>72</v>
      </c>
      <c r="AY1045" s="254" t="s">
        <v>136</v>
      </c>
    </row>
    <row r="1046" s="13" customFormat="1">
      <c r="A1046" s="13"/>
      <c r="B1046" s="233"/>
      <c r="C1046" s="234"/>
      <c r="D1046" s="235" t="s">
        <v>147</v>
      </c>
      <c r="E1046" s="236" t="s">
        <v>19</v>
      </c>
      <c r="F1046" s="237" t="s">
        <v>165</v>
      </c>
      <c r="G1046" s="234"/>
      <c r="H1046" s="236" t="s">
        <v>19</v>
      </c>
      <c r="I1046" s="238"/>
      <c r="J1046" s="234"/>
      <c r="K1046" s="234"/>
      <c r="L1046" s="239"/>
      <c r="M1046" s="240"/>
      <c r="N1046" s="241"/>
      <c r="O1046" s="241"/>
      <c r="P1046" s="241"/>
      <c r="Q1046" s="241"/>
      <c r="R1046" s="241"/>
      <c r="S1046" s="241"/>
      <c r="T1046" s="24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43" t="s">
        <v>147</v>
      </c>
      <c r="AU1046" s="243" t="s">
        <v>80</v>
      </c>
      <c r="AV1046" s="13" t="s">
        <v>76</v>
      </c>
      <c r="AW1046" s="13" t="s">
        <v>33</v>
      </c>
      <c r="AX1046" s="13" t="s">
        <v>72</v>
      </c>
      <c r="AY1046" s="243" t="s">
        <v>136</v>
      </c>
    </row>
    <row r="1047" s="14" customFormat="1">
      <c r="A1047" s="14"/>
      <c r="B1047" s="244"/>
      <c r="C1047" s="245"/>
      <c r="D1047" s="235" t="s">
        <v>147</v>
      </c>
      <c r="E1047" s="246" t="s">
        <v>19</v>
      </c>
      <c r="F1047" s="247" t="s">
        <v>879</v>
      </c>
      <c r="G1047" s="245"/>
      <c r="H1047" s="248">
        <v>25.199999999999999</v>
      </c>
      <c r="I1047" s="249"/>
      <c r="J1047" s="245"/>
      <c r="K1047" s="245"/>
      <c r="L1047" s="250"/>
      <c r="M1047" s="251"/>
      <c r="N1047" s="252"/>
      <c r="O1047" s="252"/>
      <c r="P1047" s="252"/>
      <c r="Q1047" s="252"/>
      <c r="R1047" s="252"/>
      <c r="S1047" s="252"/>
      <c r="T1047" s="253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4" t="s">
        <v>147</v>
      </c>
      <c r="AU1047" s="254" t="s">
        <v>80</v>
      </c>
      <c r="AV1047" s="14" t="s">
        <v>80</v>
      </c>
      <c r="AW1047" s="14" t="s">
        <v>33</v>
      </c>
      <c r="AX1047" s="14" t="s">
        <v>72</v>
      </c>
      <c r="AY1047" s="254" t="s">
        <v>136</v>
      </c>
    </row>
    <row r="1048" s="14" customFormat="1">
      <c r="A1048" s="14"/>
      <c r="B1048" s="244"/>
      <c r="C1048" s="245"/>
      <c r="D1048" s="235" t="s">
        <v>147</v>
      </c>
      <c r="E1048" s="246" t="s">
        <v>19</v>
      </c>
      <c r="F1048" s="247" t="s">
        <v>212</v>
      </c>
      <c r="G1048" s="245"/>
      <c r="H1048" s="248">
        <v>-1.5760000000000001</v>
      </c>
      <c r="I1048" s="249"/>
      <c r="J1048" s="245"/>
      <c r="K1048" s="245"/>
      <c r="L1048" s="250"/>
      <c r="M1048" s="251"/>
      <c r="N1048" s="252"/>
      <c r="O1048" s="252"/>
      <c r="P1048" s="252"/>
      <c r="Q1048" s="252"/>
      <c r="R1048" s="252"/>
      <c r="S1048" s="252"/>
      <c r="T1048" s="25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4" t="s">
        <v>147</v>
      </c>
      <c r="AU1048" s="254" t="s">
        <v>80</v>
      </c>
      <c r="AV1048" s="14" t="s">
        <v>80</v>
      </c>
      <c r="AW1048" s="14" t="s">
        <v>33</v>
      </c>
      <c r="AX1048" s="14" t="s">
        <v>72</v>
      </c>
      <c r="AY1048" s="254" t="s">
        <v>136</v>
      </c>
    </row>
    <row r="1049" s="14" customFormat="1">
      <c r="A1049" s="14"/>
      <c r="B1049" s="244"/>
      <c r="C1049" s="245"/>
      <c r="D1049" s="235" t="s">
        <v>147</v>
      </c>
      <c r="E1049" s="246" t="s">
        <v>19</v>
      </c>
      <c r="F1049" s="247" t="s">
        <v>880</v>
      </c>
      <c r="G1049" s="245"/>
      <c r="H1049" s="248">
        <v>24.199999999999999</v>
      </c>
      <c r="I1049" s="249"/>
      <c r="J1049" s="245"/>
      <c r="K1049" s="245"/>
      <c r="L1049" s="250"/>
      <c r="M1049" s="251"/>
      <c r="N1049" s="252"/>
      <c r="O1049" s="252"/>
      <c r="P1049" s="252"/>
      <c r="Q1049" s="252"/>
      <c r="R1049" s="252"/>
      <c r="S1049" s="252"/>
      <c r="T1049" s="253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4" t="s">
        <v>147</v>
      </c>
      <c r="AU1049" s="254" t="s">
        <v>80</v>
      </c>
      <c r="AV1049" s="14" t="s">
        <v>80</v>
      </c>
      <c r="AW1049" s="14" t="s">
        <v>33</v>
      </c>
      <c r="AX1049" s="14" t="s">
        <v>72</v>
      </c>
      <c r="AY1049" s="254" t="s">
        <v>136</v>
      </c>
    </row>
    <row r="1050" s="14" customFormat="1">
      <c r="A1050" s="14"/>
      <c r="B1050" s="244"/>
      <c r="C1050" s="245"/>
      <c r="D1050" s="235" t="s">
        <v>147</v>
      </c>
      <c r="E1050" s="246" t="s">
        <v>19</v>
      </c>
      <c r="F1050" s="247" t="s">
        <v>881</v>
      </c>
      <c r="G1050" s="245"/>
      <c r="H1050" s="248">
        <v>-3.1520000000000001</v>
      </c>
      <c r="I1050" s="249"/>
      <c r="J1050" s="245"/>
      <c r="K1050" s="245"/>
      <c r="L1050" s="250"/>
      <c r="M1050" s="251"/>
      <c r="N1050" s="252"/>
      <c r="O1050" s="252"/>
      <c r="P1050" s="252"/>
      <c r="Q1050" s="252"/>
      <c r="R1050" s="252"/>
      <c r="S1050" s="252"/>
      <c r="T1050" s="25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4" t="s">
        <v>147</v>
      </c>
      <c r="AU1050" s="254" t="s">
        <v>80</v>
      </c>
      <c r="AV1050" s="14" t="s">
        <v>80</v>
      </c>
      <c r="AW1050" s="14" t="s">
        <v>33</v>
      </c>
      <c r="AX1050" s="14" t="s">
        <v>72</v>
      </c>
      <c r="AY1050" s="254" t="s">
        <v>136</v>
      </c>
    </row>
    <row r="1051" s="14" customFormat="1">
      <c r="A1051" s="14"/>
      <c r="B1051" s="244"/>
      <c r="C1051" s="245"/>
      <c r="D1051" s="235" t="s">
        <v>147</v>
      </c>
      <c r="E1051" s="246" t="s">
        <v>19</v>
      </c>
      <c r="F1051" s="247" t="s">
        <v>882</v>
      </c>
      <c r="G1051" s="245"/>
      <c r="H1051" s="248">
        <v>1.8</v>
      </c>
      <c r="I1051" s="249"/>
      <c r="J1051" s="245"/>
      <c r="K1051" s="245"/>
      <c r="L1051" s="250"/>
      <c r="M1051" s="251"/>
      <c r="N1051" s="252"/>
      <c r="O1051" s="252"/>
      <c r="P1051" s="252"/>
      <c r="Q1051" s="252"/>
      <c r="R1051" s="252"/>
      <c r="S1051" s="252"/>
      <c r="T1051" s="253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4" t="s">
        <v>147</v>
      </c>
      <c r="AU1051" s="254" t="s">
        <v>80</v>
      </c>
      <c r="AV1051" s="14" t="s">
        <v>80</v>
      </c>
      <c r="AW1051" s="14" t="s">
        <v>33</v>
      </c>
      <c r="AX1051" s="14" t="s">
        <v>72</v>
      </c>
      <c r="AY1051" s="254" t="s">
        <v>136</v>
      </c>
    </row>
    <row r="1052" s="14" customFormat="1">
      <c r="A1052" s="14"/>
      <c r="B1052" s="244"/>
      <c r="C1052" s="245"/>
      <c r="D1052" s="235" t="s">
        <v>147</v>
      </c>
      <c r="E1052" s="246" t="s">
        <v>19</v>
      </c>
      <c r="F1052" s="247" t="s">
        <v>883</v>
      </c>
      <c r="G1052" s="245"/>
      <c r="H1052" s="248">
        <v>7.3499999999999996</v>
      </c>
      <c r="I1052" s="249"/>
      <c r="J1052" s="245"/>
      <c r="K1052" s="245"/>
      <c r="L1052" s="250"/>
      <c r="M1052" s="251"/>
      <c r="N1052" s="252"/>
      <c r="O1052" s="252"/>
      <c r="P1052" s="252"/>
      <c r="Q1052" s="252"/>
      <c r="R1052" s="252"/>
      <c r="S1052" s="252"/>
      <c r="T1052" s="253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4" t="s">
        <v>147</v>
      </c>
      <c r="AU1052" s="254" t="s">
        <v>80</v>
      </c>
      <c r="AV1052" s="14" t="s">
        <v>80</v>
      </c>
      <c r="AW1052" s="14" t="s">
        <v>33</v>
      </c>
      <c r="AX1052" s="14" t="s">
        <v>72</v>
      </c>
      <c r="AY1052" s="254" t="s">
        <v>136</v>
      </c>
    </row>
    <row r="1053" s="14" customFormat="1">
      <c r="A1053" s="14"/>
      <c r="B1053" s="244"/>
      <c r="C1053" s="245"/>
      <c r="D1053" s="235" t="s">
        <v>147</v>
      </c>
      <c r="E1053" s="246" t="s">
        <v>19</v>
      </c>
      <c r="F1053" s="247" t="s">
        <v>874</v>
      </c>
      <c r="G1053" s="245"/>
      <c r="H1053" s="248">
        <v>10.880000000000001</v>
      </c>
      <c r="I1053" s="249"/>
      <c r="J1053" s="245"/>
      <c r="K1053" s="245"/>
      <c r="L1053" s="250"/>
      <c r="M1053" s="251"/>
      <c r="N1053" s="252"/>
      <c r="O1053" s="252"/>
      <c r="P1053" s="252"/>
      <c r="Q1053" s="252"/>
      <c r="R1053" s="252"/>
      <c r="S1053" s="252"/>
      <c r="T1053" s="253"/>
      <c r="U1053" s="14"/>
      <c r="V1053" s="14"/>
      <c r="W1053" s="14"/>
      <c r="X1053" s="14"/>
      <c r="Y1053" s="14"/>
      <c r="Z1053" s="14"/>
      <c r="AA1053" s="14"/>
      <c r="AB1053" s="14"/>
      <c r="AC1053" s="14"/>
      <c r="AD1053" s="14"/>
      <c r="AE1053" s="14"/>
      <c r="AT1053" s="254" t="s">
        <v>147</v>
      </c>
      <c r="AU1053" s="254" t="s">
        <v>80</v>
      </c>
      <c r="AV1053" s="14" t="s">
        <v>80</v>
      </c>
      <c r="AW1053" s="14" t="s">
        <v>33</v>
      </c>
      <c r="AX1053" s="14" t="s">
        <v>72</v>
      </c>
      <c r="AY1053" s="254" t="s">
        <v>136</v>
      </c>
    </row>
    <row r="1054" s="14" customFormat="1">
      <c r="A1054" s="14"/>
      <c r="B1054" s="244"/>
      <c r="C1054" s="245"/>
      <c r="D1054" s="235" t="s">
        <v>147</v>
      </c>
      <c r="E1054" s="246" t="s">
        <v>19</v>
      </c>
      <c r="F1054" s="247" t="s">
        <v>875</v>
      </c>
      <c r="G1054" s="245"/>
      <c r="H1054" s="248">
        <v>0.75</v>
      </c>
      <c r="I1054" s="249"/>
      <c r="J1054" s="245"/>
      <c r="K1054" s="245"/>
      <c r="L1054" s="250"/>
      <c r="M1054" s="251"/>
      <c r="N1054" s="252"/>
      <c r="O1054" s="252"/>
      <c r="P1054" s="252"/>
      <c r="Q1054" s="252"/>
      <c r="R1054" s="252"/>
      <c r="S1054" s="252"/>
      <c r="T1054" s="25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54" t="s">
        <v>147</v>
      </c>
      <c r="AU1054" s="254" t="s">
        <v>80</v>
      </c>
      <c r="AV1054" s="14" t="s">
        <v>80</v>
      </c>
      <c r="AW1054" s="14" t="s">
        <v>33</v>
      </c>
      <c r="AX1054" s="14" t="s">
        <v>72</v>
      </c>
      <c r="AY1054" s="254" t="s">
        <v>136</v>
      </c>
    </row>
    <row r="1055" s="14" customFormat="1">
      <c r="A1055" s="14"/>
      <c r="B1055" s="244"/>
      <c r="C1055" s="245"/>
      <c r="D1055" s="235" t="s">
        <v>147</v>
      </c>
      <c r="E1055" s="246" t="s">
        <v>19</v>
      </c>
      <c r="F1055" s="247" t="s">
        <v>876</v>
      </c>
      <c r="G1055" s="245"/>
      <c r="H1055" s="248">
        <v>8.8000000000000007</v>
      </c>
      <c r="I1055" s="249"/>
      <c r="J1055" s="245"/>
      <c r="K1055" s="245"/>
      <c r="L1055" s="250"/>
      <c r="M1055" s="251"/>
      <c r="N1055" s="252"/>
      <c r="O1055" s="252"/>
      <c r="P1055" s="252"/>
      <c r="Q1055" s="252"/>
      <c r="R1055" s="252"/>
      <c r="S1055" s="252"/>
      <c r="T1055" s="25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4" t="s">
        <v>147</v>
      </c>
      <c r="AU1055" s="254" t="s">
        <v>80</v>
      </c>
      <c r="AV1055" s="14" t="s">
        <v>80</v>
      </c>
      <c r="AW1055" s="14" t="s">
        <v>33</v>
      </c>
      <c r="AX1055" s="14" t="s">
        <v>72</v>
      </c>
      <c r="AY1055" s="254" t="s">
        <v>136</v>
      </c>
    </row>
    <row r="1056" s="14" customFormat="1">
      <c r="A1056" s="14"/>
      <c r="B1056" s="244"/>
      <c r="C1056" s="245"/>
      <c r="D1056" s="235" t="s">
        <v>147</v>
      </c>
      <c r="E1056" s="246" t="s">
        <v>19</v>
      </c>
      <c r="F1056" s="247" t="s">
        <v>877</v>
      </c>
      <c r="G1056" s="245"/>
      <c r="H1056" s="248">
        <v>6.96</v>
      </c>
      <c r="I1056" s="249"/>
      <c r="J1056" s="245"/>
      <c r="K1056" s="245"/>
      <c r="L1056" s="250"/>
      <c r="M1056" s="251"/>
      <c r="N1056" s="252"/>
      <c r="O1056" s="252"/>
      <c r="P1056" s="252"/>
      <c r="Q1056" s="252"/>
      <c r="R1056" s="252"/>
      <c r="S1056" s="252"/>
      <c r="T1056" s="25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54" t="s">
        <v>147</v>
      </c>
      <c r="AU1056" s="254" t="s">
        <v>80</v>
      </c>
      <c r="AV1056" s="14" t="s">
        <v>80</v>
      </c>
      <c r="AW1056" s="14" t="s">
        <v>33</v>
      </c>
      <c r="AX1056" s="14" t="s">
        <v>72</v>
      </c>
      <c r="AY1056" s="254" t="s">
        <v>136</v>
      </c>
    </row>
    <row r="1057" s="14" customFormat="1">
      <c r="A1057" s="14"/>
      <c r="B1057" s="244"/>
      <c r="C1057" s="245"/>
      <c r="D1057" s="235" t="s">
        <v>147</v>
      </c>
      <c r="E1057" s="246" t="s">
        <v>19</v>
      </c>
      <c r="F1057" s="247" t="s">
        <v>878</v>
      </c>
      <c r="G1057" s="245"/>
      <c r="H1057" s="248">
        <v>-4.7279999999999998</v>
      </c>
      <c r="I1057" s="249"/>
      <c r="J1057" s="245"/>
      <c r="K1057" s="245"/>
      <c r="L1057" s="250"/>
      <c r="M1057" s="251"/>
      <c r="N1057" s="252"/>
      <c r="O1057" s="252"/>
      <c r="P1057" s="252"/>
      <c r="Q1057" s="252"/>
      <c r="R1057" s="252"/>
      <c r="S1057" s="252"/>
      <c r="T1057" s="253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4" t="s">
        <v>147</v>
      </c>
      <c r="AU1057" s="254" t="s">
        <v>80</v>
      </c>
      <c r="AV1057" s="14" t="s">
        <v>80</v>
      </c>
      <c r="AW1057" s="14" t="s">
        <v>33</v>
      </c>
      <c r="AX1057" s="14" t="s">
        <v>72</v>
      </c>
      <c r="AY1057" s="254" t="s">
        <v>136</v>
      </c>
    </row>
    <row r="1058" s="15" customFormat="1">
      <c r="A1058" s="15"/>
      <c r="B1058" s="255"/>
      <c r="C1058" s="256"/>
      <c r="D1058" s="235" t="s">
        <v>147</v>
      </c>
      <c r="E1058" s="257" t="s">
        <v>19</v>
      </c>
      <c r="F1058" s="258" t="s">
        <v>166</v>
      </c>
      <c r="G1058" s="256"/>
      <c r="H1058" s="259">
        <v>130.93000000000001</v>
      </c>
      <c r="I1058" s="260"/>
      <c r="J1058" s="256"/>
      <c r="K1058" s="256"/>
      <c r="L1058" s="261"/>
      <c r="M1058" s="262"/>
      <c r="N1058" s="263"/>
      <c r="O1058" s="263"/>
      <c r="P1058" s="263"/>
      <c r="Q1058" s="263"/>
      <c r="R1058" s="263"/>
      <c r="S1058" s="263"/>
      <c r="T1058" s="264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65" t="s">
        <v>147</v>
      </c>
      <c r="AU1058" s="265" t="s">
        <v>80</v>
      </c>
      <c r="AV1058" s="15" t="s">
        <v>156</v>
      </c>
      <c r="AW1058" s="15" t="s">
        <v>33</v>
      </c>
      <c r="AX1058" s="15" t="s">
        <v>72</v>
      </c>
      <c r="AY1058" s="265" t="s">
        <v>136</v>
      </c>
    </row>
    <row r="1059" s="16" customFormat="1">
      <c r="A1059" s="16"/>
      <c r="B1059" s="266"/>
      <c r="C1059" s="267"/>
      <c r="D1059" s="235" t="s">
        <v>147</v>
      </c>
      <c r="E1059" s="268" t="s">
        <v>19</v>
      </c>
      <c r="F1059" s="269" t="s">
        <v>167</v>
      </c>
      <c r="G1059" s="267"/>
      <c r="H1059" s="270">
        <v>130.93000000000001</v>
      </c>
      <c r="I1059" s="271"/>
      <c r="J1059" s="267"/>
      <c r="K1059" s="267"/>
      <c r="L1059" s="272"/>
      <c r="M1059" s="273"/>
      <c r="N1059" s="274"/>
      <c r="O1059" s="274"/>
      <c r="P1059" s="274"/>
      <c r="Q1059" s="274"/>
      <c r="R1059" s="274"/>
      <c r="S1059" s="274"/>
      <c r="T1059" s="275"/>
      <c r="U1059" s="16"/>
      <c r="V1059" s="16"/>
      <c r="W1059" s="16"/>
      <c r="X1059" s="16"/>
      <c r="Y1059" s="16"/>
      <c r="Z1059" s="16"/>
      <c r="AA1059" s="16"/>
      <c r="AB1059" s="16"/>
      <c r="AC1059" s="16"/>
      <c r="AD1059" s="16"/>
      <c r="AE1059" s="16"/>
      <c r="AT1059" s="276" t="s">
        <v>147</v>
      </c>
      <c r="AU1059" s="276" t="s">
        <v>80</v>
      </c>
      <c r="AV1059" s="16" t="s">
        <v>143</v>
      </c>
      <c r="AW1059" s="16" t="s">
        <v>33</v>
      </c>
      <c r="AX1059" s="16" t="s">
        <v>76</v>
      </c>
      <c r="AY1059" s="276" t="s">
        <v>136</v>
      </c>
    </row>
    <row r="1060" s="2" customFormat="1" ht="16.5" customHeight="1">
      <c r="A1060" s="41"/>
      <c r="B1060" s="42"/>
      <c r="C1060" s="277" t="s">
        <v>895</v>
      </c>
      <c r="D1060" s="277" t="s">
        <v>312</v>
      </c>
      <c r="E1060" s="278" t="s">
        <v>896</v>
      </c>
      <c r="F1060" s="279" t="s">
        <v>897</v>
      </c>
      <c r="G1060" s="280" t="s">
        <v>181</v>
      </c>
      <c r="H1060" s="281">
        <v>144.023</v>
      </c>
      <c r="I1060" s="282"/>
      <c r="J1060" s="283">
        <f>ROUND(I1060*H1060,2)</f>
        <v>0</v>
      </c>
      <c r="K1060" s="279" t="s">
        <v>19</v>
      </c>
      <c r="L1060" s="284"/>
      <c r="M1060" s="285" t="s">
        <v>19</v>
      </c>
      <c r="N1060" s="286" t="s">
        <v>43</v>
      </c>
      <c r="O1060" s="87"/>
      <c r="P1060" s="224">
        <f>O1060*H1060</f>
        <v>0</v>
      </c>
      <c r="Q1060" s="224">
        <v>0.016</v>
      </c>
      <c r="R1060" s="224">
        <f>Q1060*H1060</f>
        <v>2.3043680000000002</v>
      </c>
      <c r="S1060" s="224">
        <v>0</v>
      </c>
      <c r="T1060" s="225">
        <f>S1060*H1060</f>
        <v>0</v>
      </c>
      <c r="U1060" s="41"/>
      <c r="V1060" s="41"/>
      <c r="W1060" s="41"/>
      <c r="X1060" s="41"/>
      <c r="Y1060" s="41"/>
      <c r="Z1060" s="41"/>
      <c r="AA1060" s="41"/>
      <c r="AB1060" s="41"/>
      <c r="AC1060" s="41"/>
      <c r="AD1060" s="41"/>
      <c r="AE1060" s="41"/>
      <c r="AR1060" s="226" t="s">
        <v>364</v>
      </c>
      <c r="AT1060" s="226" t="s">
        <v>312</v>
      </c>
      <c r="AU1060" s="226" t="s">
        <v>80</v>
      </c>
      <c r="AY1060" s="20" t="s">
        <v>136</v>
      </c>
      <c r="BE1060" s="227">
        <f>IF(N1060="základní",J1060,0)</f>
        <v>0</v>
      </c>
      <c r="BF1060" s="227">
        <f>IF(N1060="snížená",J1060,0)</f>
        <v>0</v>
      </c>
      <c r="BG1060" s="227">
        <f>IF(N1060="zákl. přenesená",J1060,0)</f>
        <v>0</v>
      </c>
      <c r="BH1060" s="227">
        <f>IF(N1060="sníž. přenesená",J1060,0)</f>
        <v>0</v>
      </c>
      <c r="BI1060" s="227">
        <f>IF(N1060="nulová",J1060,0)</f>
        <v>0</v>
      </c>
      <c r="BJ1060" s="20" t="s">
        <v>76</v>
      </c>
      <c r="BK1060" s="227">
        <f>ROUND(I1060*H1060,2)</f>
        <v>0</v>
      </c>
      <c r="BL1060" s="20" t="s">
        <v>259</v>
      </c>
      <c r="BM1060" s="226" t="s">
        <v>898</v>
      </c>
    </row>
    <row r="1061" s="2" customFormat="1">
      <c r="A1061" s="41"/>
      <c r="B1061" s="42"/>
      <c r="C1061" s="43"/>
      <c r="D1061" s="235" t="s">
        <v>316</v>
      </c>
      <c r="E1061" s="43"/>
      <c r="F1061" s="287" t="s">
        <v>899</v>
      </c>
      <c r="G1061" s="43"/>
      <c r="H1061" s="43"/>
      <c r="I1061" s="230"/>
      <c r="J1061" s="43"/>
      <c r="K1061" s="43"/>
      <c r="L1061" s="47"/>
      <c r="M1061" s="231"/>
      <c r="N1061" s="232"/>
      <c r="O1061" s="87"/>
      <c r="P1061" s="87"/>
      <c r="Q1061" s="87"/>
      <c r="R1061" s="87"/>
      <c r="S1061" s="87"/>
      <c r="T1061" s="88"/>
      <c r="U1061" s="41"/>
      <c r="V1061" s="41"/>
      <c r="W1061" s="41"/>
      <c r="X1061" s="41"/>
      <c r="Y1061" s="41"/>
      <c r="Z1061" s="41"/>
      <c r="AA1061" s="41"/>
      <c r="AB1061" s="41"/>
      <c r="AC1061" s="41"/>
      <c r="AD1061" s="41"/>
      <c r="AE1061" s="41"/>
      <c r="AT1061" s="20" t="s">
        <v>316</v>
      </c>
      <c r="AU1061" s="20" t="s">
        <v>80</v>
      </c>
    </row>
    <row r="1062" s="14" customFormat="1">
      <c r="A1062" s="14"/>
      <c r="B1062" s="244"/>
      <c r="C1062" s="245"/>
      <c r="D1062" s="235" t="s">
        <v>147</v>
      </c>
      <c r="E1062" s="245"/>
      <c r="F1062" s="247" t="s">
        <v>900</v>
      </c>
      <c r="G1062" s="245"/>
      <c r="H1062" s="248">
        <v>144.023</v>
      </c>
      <c r="I1062" s="249"/>
      <c r="J1062" s="245"/>
      <c r="K1062" s="245"/>
      <c r="L1062" s="250"/>
      <c r="M1062" s="251"/>
      <c r="N1062" s="252"/>
      <c r="O1062" s="252"/>
      <c r="P1062" s="252"/>
      <c r="Q1062" s="252"/>
      <c r="R1062" s="252"/>
      <c r="S1062" s="252"/>
      <c r="T1062" s="253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4" t="s">
        <v>147</v>
      </c>
      <c r="AU1062" s="254" t="s">
        <v>80</v>
      </c>
      <c r="AV1062" s="14" t="s">
        <v>80</v>
      </c>
      <c r="AW1062" s="14" t="s">
        <v>4</v>
      </c>
      <c r="AX1062" s="14" t="s">
        <v>76</v>
      </c>
      <c r="AY1062" s="254" t="s">
        <v>136</v>
      </c>
    </row>
    <row r="1063" s="2" customFormat="1" ht="16.5" customHeight="1">
      <c r="A1063" s="41"/>
      <c r="B1063" s="42"/>
      <c r="C1063" s="215" t="s">
        <v>901</v>
      </c>
      <c r="D1063" s="215" t="s">
        <v>138</v>
      </c>
      <c r="E1063" s="216" t="s">
        <v>902</v>
      </c>
      <c r="F1063" s="217" t="s">
        <v>903</v>
      </c>
      <c r="G1063" s="218" t="s">
        <v>181</v>
      </c>
      <c r="H1063" s="219">
        <v>0.71999999999999997</v>
      </c>
      <c r="I1063" s="220"/>
      <c r="J1063" s="221">
        <f>ROUND(I1063*H1063,2)</f>
        <v>0</v>
      </c>
      <c r="K1063" s="217" t="s">
        <v>142</v>
      </c>
      <c r="L1063" s="47"/>
      <c r="M1063" s="222" t="s">
        <v>19</v>
      </c>
      <c r="N1063" s="223" t="s">
        <v>43</v>
      </c>
      <c r="O1063" s="87"/>
      <c r="P1063" s="224">
        <f>O1063*H1063</f>
        <v>0</v>
      </c>
      <c r="Q1063" s="224">
        <v>0.0014164399999999999</v>
      </c>
      <c r="R1063" s="224">
        <f>Q1063*H1063</f>
        <v>0.0010198367999999999</v>
      </c>
      <c r="S1063" s="224">
        <v>0</v>
      </c>
      <c r="T1063" s="225">
        <f>S1063*H1063</f>
        <v>0</v>
      </c>
      <c r="U1063" s="41"/>
      <c r="V1063" s="41"/>
      <c r="W1063" s="41"/>
      <c r="X1063" s="41"/>
      <c r="Y1063" s="41"/>
      <c r="Z1063" s="41"/>
      <c r="AA1063" s="41"/>
      <c r="AB1063" s="41"/>
      <c r="AC1063" s="41"/>
      <c r="AD1063" s="41"/>
      <c r="AE1063" s="41"/>
      <c r="AR1063" s="226" t="s">
        <v>259</v>
      </c>
      <c r="AT1063" s="226" t="s">
        <v>138</v>
      </c>
      <c r="AU1063" s="226" t="s">
        <v>80</v>
      </c>
      <c r="AY1063" s="20" t="s">
        <v>136</v>
      </c>
      <c r="BE1063" s="227">
        <f>IF(N1063="základní",J1063,0)</f>
        <v>0</v>
      </c>
      <c r="BF1063" s="227">
        <f>IF(N1063="snížená",J1063,0)</f>
        <v>0</v>
      </c>
      <c r="BG1063" s="227">
        <f>IF(N1063="zákl. přenesená",J1063,0)</f>
        <v>0</v>
      </c>
      <c r="BH1063" s="227">
        <f>IF(N1063="sníž. přenesená",J1063,0)</f>
        <v>0</v>
      </c>
      <c r="BI1063" s="227">
        <f>IF(N1063="nulová",J1063,0)</f>
        <v>0</v>
      </c>
      <c r="BJ1063" s="20" t="s">
        <v>76</v>
      </c>
      <c r="BK1063" s="227">
        <f>ROUND(I1063*H1063,2)</f>
        <v>0</v>
      </c>
      <c r="BL1063" s="20" t="s">
        <v>259</v>
      </c>
      <c r="BM1063" s="226" t="s">
        <v>904</v>
      </c>
    </row>
    <row r="1064" s="2" customFormat="1">
      <c r="A1064" s="41"/>
      <c r="B1064" s="42"/>
      <c r="C1064" s="43"/>
      <c r="D1064" s="228" t="s">
        <v>145</v>
      </c>
      <c r="E1064" s="43"/>
      <c r="F1064" s="229" t="s">
        <v>905</v>
      </c>
      <c r="G1064" s="43"/>
      <c r="H1064" s="43"/>
      <c r="I1064" s="230"/>
      <c r="J1064" s="43"/>
      <c r="K1064" s="43"/>
      <c r="L1064" s="47"/>
      <c r="M1064" s="231"/>
      <c r="N1064" s="232"/>
      <c r="O1064" s="87"/>
      <c r="P1064" s="87"/>
      <c r="Q1064" s="87"/>
      <c r="R1064" s="87"/>
      <c r="S1064" s="87"/>
      <c r="T1064" s="88"/>
      <c r="U1064" s="41"/>
      <c r="V1064" s="41"/>
      <c r="W1064" s="41"/>
      <c r="X1064" s="41"/>
      <c r="Y1064" s="41"/>
      <c r="Z1064" s="41"/>
      <c r="AA1064" s="41"/>
      <c r="AB1064" s="41"/>
      <c r="AC1064" s="41"/>
      <c r="AD1064" s="41"/>
      <c r="AE1064" s="41"/>
      <c r="AT1064" s="20" t="s">
        <v>145</v>
      </c>
      <c r="AU1064" s="20" t="s">
        <v>80</v>
      </c>
    </row>
    <row r="1065" s="13" customFormat="1">
      <c r="A1065" s="13"/>
      <c r="B1065" s="233"/>
      <c r="C1065" s="234"/>
      <c r="D1065" s="235" t="s">
        <v>147</v>
      </c>
      <c r="E1065" s="236" t="s">
        <v>19</v>
      </c>
      <c r="F1065" s="237" t="s">
        <v>163</v>
      </c>
      <c r="G1065" s="234"/>
      <c r="H1065" s="236" t="s">
        <v>19</v>
      </c>
      <c r="I1065" s="238"/>
      <c r="J1065" s="234"/>
      <c r="K1065" s="234"/>
      <c r="L1065" s="239"/>
      <c r="M1065" s="240"/>
      <c r="N1065" s="241"/>
      <c r="O1065" s="241"/>
      <c r="P1065" s="241"/>
      <c r="Q1065" s="241"/>
      <c r="R1065" s="241"/>
      <c r="S1065" s="241"/>
      <c r="T1065" s="24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43" t="s">
        <v>147</v>
      </c>
      <c r="AU1065" s="243" t="s">
        <v>80</v>
      </c>
      <c r="AV1065" s="13" t="s">
        <v>76</v>
      </c>
      <c r="AW1065" s="13" t="s">
        <v>33</v>
      </c>
      <c r="AX1065" s="13" t="s">
        <v>72</v>
      </c>
      <c r="AY1065" s="243" t="s">
        <v>136</v>
      </c>
    </row>
    <row r="1066" s="13" customFormat="1">
      <c r="A1066" s="13"/>
      <c r="B1066" s="233"/>
      <c r="C1066" s="234"/>
      <c r="D1066" s="235" t="s">
        <v>147</v>
      </c>
      <c r="E1066" s="236" t="s">
        <v>19</v>
      </c>
      <c r="F1066" s="237" t="s">
        <v>307</v>
      </c>
      <c r="G1066" s="234"/>
      <c r="H1066" s="236" t="s">
        <v>19</v>
      </c>
      <c r="I1066" s="238"/>
      <c r="J1066" s="234"/>
      <c r="K1066" s="234"/>
      <c r="L1066" s="239"/>
      <c r="M1066" s="240"/>
      <c r="N1066" s="241"/>
      <c r="O1066" s="241"/>
      <c r="P1066" s="241"/>
      <c r="Q1066" s="241"/>
      <c r="R1066" s="241"/>
      <c r="S1066" s="241"/>
      <c r="T1066" s="242"/>
      <c r="U1066" s="13"/>
      <c r="V1066" s="13"/>
      <c r="W1066" s="13"/>
      <c r="X1066" s="13"/>
      <c r="Y1066" s="13"/>
      <c r="Z1066" s="13"/>
      <c r="AA1066" s="13"/>
      <c r="AB1066" s="13"/>
      <c r="AC1066" s="13"/>
      <c r="AD1066" s="13"/>
      <c r="AE1066" s="13"/>
      <c r="AT1066" s="243" t="s">
        <v>147</v>
      </c>
      <c r="AU1066" s="243" t="s">
        <v>80</v>
      </c>
      <c r="AV1066" s="13" t="s">
        <v>76</v>
      </c>
      <c r="AW1066" s="13" t="s">
        <v>33</v>
      </c>
      <c r="AX1066" s="13" t="s">
        <v>72</v>
      </c>
      <c r="AY1066" s="243" t="s">
        <v>136</v>
      </c>
    </row>
    <row r="1067" s="13" customFormat="1">
      <c r="A1067" s="13"/>
      <c r="B1067" s="233"/>
      <c r="C1067" s="234"/>
      <c r="D1067" s="235" t="s">
        <v>147</v>
      </c>
      <c r="E1067" s="236" t="s">
        <v>19</v>
      </c>
      <c r="F1067" s="237" t="s">
        <v>906</v>
      </c>
      <c r="G1067" s="234"/>
      <c r="H1067" s="236" t="s">
        <v>19</v>
      </c>
      <c r="I1067" s="238"/>
      <c r="J1067" s="234"/>
      <c r="K1067" s="234"/>
      <c r="L1067" s="239"/>
      <c r="M1067" s="240"/>
      <c r="N1067" s="241"/>
      <c r="O1067" s="241"/>
      <c r="P1067" s="241"/>
      <c r="Q1067" s="241"/>
      <c r="R1067" s="241"/>
      <c r="S1067" s="241"/>
      <c r="T1067" s="242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43" t="s">
        <v>147</v>
      </c>
      <c r="AU1067" s="243" t="s">
        <v>80</v>
      </c>
      <c r="AV1067" s="13" t="s">
        <v>76</v>
      </c>
      <c r="AW1067" s="13" t="s">
        <v>33</v>
      </c>
      <c r="AX1067" s="13" t="s">
        <v>72</v>
      </c>
      <c r="AY1067" s="243" t="s">
        <v>136</v>
      </c>
    </row>
    <row r="1068" s="14" customFormat="1">
      <c r="A1068" s="14"/>
      <c r="B1068" s="244"/>
      <c r="C1068" s="245"/>
      <c r="D1068" s="235" t="s">
        <v>147</v>
      </c>
      <c r="E1068" s="246" t="s">
        <v>19</v>
      </c>
      <c r="F1068" s="247" t="s">
        <v>907</v>
      </c>
      <c r="G1068" s="245"/>
      <c r="H1068" s="248">
        <v>0.71999999999999997</v>
      </c>
      <c r="I1068" s="249"/>
      <c r="J1068" s="245"/>
      <c r="K1068" s="245"/>
      <c r="L1068" s="250"/>
      <c r="M1068" s="251"/>
      <c r="N1068" s="252"/>
      <c r="O1068" s="252"/>
      <c r="P1068" s="252"/>
      <c r="Q1068" s="252"/>
      <c r="R1068" s="252"/>
      <c r="S1068" s="252"/>
      <c r="T1068" s="253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4" t="s">
        <v>147</v>
      </c>
      <c r="AU1068" s="254" t="s">
        <v>80</v>
      </c>
      <c r="AV1068" s="14" t="s">
        <v>80</v>
      </c>
      <c r="AW1068" s="14" t="s">
        <v>33</v>
      </c>
      <c r="AX1068" s="14" t="s">
        <v>76</v>
      </c>
      <c r="AY1068" s="254" t="s">
        <v>136</v>
      </c>
    </row>
    <row r="1069" s="2" customFormat="1" ht="16.5" customHeight="1">
      <c r="A1069" s="41"/>
      <c r="B1069" s="42"/>
      <c r="C1069" s="277" t="s">
        <v>908</v>
      </c>
      <c r="D1069" s="277" t="s">
        <v>312</v>
      </c>
      <c r="E1069" s="278" t="s">
        <v>909</v>
      </c>
      <c r="F1069" s="279" t="s">
        <v>910</v>
      </c>
      <c r="G1069" s="280" t="s">
        <v>181</v>
      </c>
      <c r="H1069" s="281">
        <v>0.79200000000000004</v>
      </c>
      <c r="I1069" s="282"/>
      <c r="J1069" s="283">
        <f>ROUND(I1069*H1069,2)</f>
        <v>0</v>
      </c>
      <c r="K1069" s="279" t="s">
        <v>142</v>
      </c>
      <c r="L1069" s="284"/>
      <c r="M1069" s="285" t="s">
        <v>19</v>
      </c>
      <c r="N1069" s="286" t="s">
        <v>43</v>
      </c>
      <c r="O1069" s="87"/>
      <c r="P1069" s="224">
        <f>O1069*H1069</f>
        <v>0</v>
      </c>
      <c r="Q1069" s="224">
        <v>0.012</v>
      </c>
      <c r="R1069" s="224">
        <f>Q1069*H1069</f>
        <v>0.0095040000000000003</v>
      </c>
      <c r="S1069" s="224">
        <v>0</v>
      </c>
      <c r="T1069" s="225">
        <f>S1069*H1069</f>
        <v>0</v>
      </c>
      <c r="U1069" s="41"/>
      <c r="V1069" s="41"/>
      <c r="W1069" s="41"/>
      <c r="X1069" s="41"/>
      <c r="Y1069" s="41"/>
      <c r="Z1069" s="41"/>
      <c r="AA1069" s="41"/>
      <c r="AB1069" s="41"/>
      <c r="AC1069" s="41"/>
      <c r="AD1069" s="41"/>
      <c r="AE1069" s="41"/>
      <c r="AR1069" s="226" t="s">
        <v>364</v>
      </c>
      <c r="AT1069" s="226" t="s">
        <v>312</v>
      </c>
      <c r="AU1069" s="226" t="s">
        <v>80</v>
      </c>
      <c r="AY1069" s="20" t="s">
        <v>136</v>
      </c>
      <c r="BE1069" s="227">
        <f>IF(N1069="základní",J1069,0)</f>
        <v>0</v>
      </c>
      <c r="BF1069" s="227">
        <f>IF(N1069="snížená",J1069,0)</f>
        <v>0</v>
      </c>
      <c r="BG1069" s="227">
        <f>IF(N1069="zákl. přenesená",J1069,0)</f>
        <v>0</v>
      </c>
      <c r="BH1069" s="227">
        <f>IF(N1069="sníž. přenesená",J1069,0)</f>
        <v>0</v>
      </c>
      <c r="BI1069" s="227">
        <f>IF(N1069="nulová",J1069,0)</f>
        <v>0</v>
      </c>
      <c r="BJ1069" s="20" t="s">
        <v>76</v>
      </c>
      <c r="BK1069" s="227">
        <f>ROUND(I1069*H1069,2)</f>
        <v>0</v>
      </c>
      <c r="BL1069" s="20" t="s">
        <v>259</v>
      </c>
      <c r="BM1069" s="226" t="s">
        <v>911</v>
      </c>
    </row>
    <row r="1070" s="14" customFormat="1">
      <c r="A1070" s="14"/>
      <c r="B1070" s="244"/>
      <c r="C1070" s="245"/>
      <c r="D1070" s="235" t="s">
        <v>147</v>
      </c>
      <c r="E1070" s="245"/>
      <c r="F1070" s="247" t="s">
        <v>912</v>
      </c>
      <c r="G1070" s="245"/>
      <c r="H1070" s="248">
        <v>0.79200000000000004</v>
      </c>
      <c r="I1070" s="249"/>
      <c r="J1070" s="245"/>
      <c r="K1070" s="245"/>
      <c r="L1070" s="250"/>
      <c r="M1070" s="251"/>
      <c r="N1070" s="252"/>
      <c r="O1070" s="252"/>
      <c r="P1070" s="252"/>
      <c r="Q1070" s="252"/>
      <c r="R1070" s="252"/>
      <c r="S1070" s="252"/>
      <c r="T1070" s="253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4" t="s">
        <v>147</v>
      </c>
      <c r="AU1070" s="254" t="s">
        <v>80</v>
      </c>
      <c r="AV1070" s="14" t="s">
        <v>80</v>
      </c>
      <c r="AW1070" s="14" t="s">
        <v>4</v>
      </c>
      <c r="AX1070" s="14" t="s">
        <v>76</v>
      </c>
      <c r="AY1070" s="254" t="s">
        <v>136</v>
      </c>
    </row>
    <row r="1071" s="2" customFormat="1" ht="16.5" customHeight="1">
      <c r="A1071" s="41"/>
      <c r="B1071" s="42"/>
      <c r="C1071" s="215" t="s">
        <v>913</v>
      </c>
      <c r="D1071" s="215" t="s">
        <v>138</v>
      </c>
      <c r="E1071" s="216" t="s">
        <v>914</v>
      </c>
      <c r="F1071" s="217" t="s">
        <v>915</v>
      </c>
      <c r="G1071" s="218" t="s">
        <v>195</v>
      </c>
      <c r="H1071" s="219">
        <v>14.640000000000001</v>
      </c>
      <c r="I1071" s="220"/>
      <c r="J1071" s="221">
        <f>ROUND(I1071*H1071,2)</f>
        <v>0</v>
      </c>
      <c r="K1071" s="217" t="s">
        <v>142</v>
      </c>
      <c r="L1071" s="47"/>
      <c r="M1071" s="222" t="s">
        <v>19</v>
      </c>
      <c r="N1071" s="223" t="s">
        <v>43</v>
      </c>
      <c r="O1071" s="87"/>
      <c r="P1071" s="224">
        <f>O1071*H1071</f>
        <v>0</v>
      </c>
      <c r="Q1071" s="224">
        <v>0.00020000000000000001</v>
      </c>
      <c r="R1071" s="224">
        <f>Q1071*H1071</f>
        <v>0.002928</v>
      </c>
      <c r="S1071" s="224">
        <v>0</v>
      </c>
      <c r="T1071" s="225">
        <f>S1071*H1071</f>
        <v>0</v>
      </c>
      <c r="U1071" s="41"/>
      <c r="V1071" s="41"/>
      <c r="W1071" s="41"/>
      <c r="X1071" s="41"/>
      <c r="Y1071" s="41"/>
      <c r="Z1071" s="41"/>
      <c r="AA1071" s="41"/>
      <c r="AB1071" s="41"/>
      <c r="AC1071" s="41"/>
      <c r="AD1071" s="41"/>
      <c r="AE1071" s="41"/>
      <c r="AR1071" s="226" t="s">
        <v>259</v>
      </c>
      <c r="AT1071" s="226" t="s">
        <v>138</v>
      </c>
      <c r="AU1071" s="226" t="s">
        <v>80</v>
      </c>
      <c r="AY1071" s="20" t="s">
        <v>136</v>
      </c>
      <c r="BE1071" s="227">
        <f>IF(N1071="základní",J1071,0)</f>
        <v>0</v>
      </c>
      <c r="BF1071" s="227">
        <f>IF(N1071="snížená",J1071,0)</f>
        <v>0</v>
      </c>
      <c r="BG1071" s="227">
        <f>IF(N1071="zákl. přenesená",J1071,0)</f>
        <v>0</v>
      </c>
      <c r="BH1071" s="227">
        <f>IF(N1071="sníž. přenesená",J1071,0)</f>
        <v>0</v>
      </c>
      <c r="BI1071" s="227">
        <f>IF(N1071="nulová",J1071,0)</f>
        <v>0</v>
      </c>
      <c r="BJ1071" s="20" t="s">
        <v>76</v>
      </c>
      <c r="BK1071" s="227">
        <f>ROUND(I1071*H1071,2)</f>
        <v>0</v>
      </c>
      <c r="BL1071" s="20" t="s">
        <v>259</v>
      </c>
      <c r="BM1071" s="226" t="s">
        <v>916</v>
      </c>
    </row>
    <row r="1072" s="2" customFormat="1">
      <c r="A1072" s="41"/>
      <c r="B1072" s="42"/>
      <c r="C1072" s="43"/>
      <c r="D1072" s="228" t="s">
        <v>145</v>
      </c>
      <c r="E1072" s="43"/>
      <c r="F1072" s="229" t="s">
        <v>917</v>
      </c>
      <c r="G1072" s="43"/>
      <c r="H1072" s="43"/>
      <c r="I1072" s="230"/>
      <c r="J1072" s="43"/>
      <c r="K1072" s="43"/>
      <c r="L1072" s="47"/>
      <c r="M1072" s="231"/>
      <c r="N1072" s="232"/>
      <c r="O1072" s="87"/>
      <c r="P1072" s="87"/>
      <c r="Q1072" s="87"/>
      <c r="R1072" s="87"/>
      <c r="S1072" s="87"/>
      <c r="T1072" s="88"/>
      <c r="U1072" s="41"/>
      <c r="V1072" s="41"/>
      <c r="W1072" s="41"/>
      <c r="X1072" s="41"/>
      <c r="Y1072" s="41"/>
      <c r="Z1072" s="41"/>
      <c r="AA1072" s="41"/>
      <c r="AB1072" s="41"/>
      <c r="AC1072" s="41"/>
      <c r="AD1072" s="41"/>
      <c r="AE1072" s="41"/>
      <c r="AT1072" s="20" t="s">
        <v>145</v>
      </c>
      <c r="AU1072" s="20" t="s">
        <v>80</v>
      </c>
    </row>
    <row r="1073" s="13" customFormat="1">
      <c r="A1073" s="13"/>
      <c r="B1073" s="233"/>
      <c r="C1073" s="234"/>
      <c r="D1073" s="235" t="s">
        <v>147</v>
      </c>
      <c r="E1073" s="236" t="s">
        <v>19</v>
      </c>
      <c r="F1073" s="237" t="s">
        <v>163</v>
      </c>
      <c r="G1073" s="234"/>
      <c r="H1073" s="236" t="s">
        <v>19</v>
      </c>
      <c r="I1073" s="238"/>
      <c r="J1073" s="234"/>
      <c r="K1073" s="234"/>
      <c r="L1073" s="239"/>
      <c r="M1073" s="240"/>
      <c r="N1073" s="241"/>
      <c r="O1073" s="241"/>
      <c r="P1073" s="241"/>
      <c r="Q1073" s="241"/>
      <c r="R1073" s="241"/>
      <c r="S1073" s="241"/>
      <c r="T1073" s="242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43" t="s">
        <v>147</v>
      </c>
      <c r="AU1073" s="243" t="s">
        <v>80</v>
      </c>
      <c r="AV1073" s="13" t="s">
        <v>76</v>
      </c>
      <c r="AW1073" s="13" t="s">
        <v>33</v>
      </c>
      <c r="AX1073" s="13" t="s">
        <v>72</v>
      </c>
      <c r="AY1073" s="243" t="s">
        <v>136</v>
      </c>
    </row>
    <row r="1074" s="13" customFormat="1">
      <c r="A1074" s="13"/>
      <c r="B1074" s="233"/>
      <c r="C1074" s="234"/>
      <c r="D1074" s="235" t="s">
        <v>147</v>
      </c>
      <c r="E1074" s="236" t="s">
        <v>19</v>
      </c>
      <c r="F1074" s="237" t="s">
        <v>149</v>
      </c>
      <c r="G1074" s="234"/>
      <c r="H1074" s="236" t="s">
        <v>19</v>
      </c>
      <c r="I1074" s="238"/>
      <c r="J1074" s="234"/>
      <c r="K1074" s="234"/>
      <c r="L1074" s="239"/>
      <c r="M1074" s="240"/>
      <c r="N1074" s="241"/>
      <c r="O1074" s="241"/>
      <c r="P1074" s="241"/>
      <c r="Q1074" s="241"/>
      <c r="R1074" s="241"/>
      <c r="S1074" s="241"/>
      <c r="T1074" s="24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43" t="s">
        <v>147</v>
      </c>
      <c r="AU1074" s="243" t="s">
        <v>80</v>
      </c>
      <c r="AV1074" s="13" t="s">
        <v>76</v>
      </c>
      <c r="AW1074" s="13" t="s">
        <v>33</v>
      </c>
      <c r="AX1074" s="13" t="s">
        <v>72</v>
      </c>
      <c r="AY1074" s="243" t="s">
        <v>136</v>
      </c>
    </row>
    <row r="1075" s="13" customFormat="1">
      <c r="A1075" s="13"/>
      <c r="B1075" s="233"/>
      <c r="C1075" s="234"/>
      <c r="D1075" s="235" t="s">
        <v>147</v>
      </c>
      <c r="E1075" s="236" t="s">
        <v>19</v>
      </c>
      <c r="F1075" s="237" t="s">
        <v>150</v>
      </c>
      <c r="G1075" s="234"/>
      <c r="H1075" s="236" t="s">
        <v>19</v>
      </c>
      <c r="I1075" s="238"/>
      <c r="J1075" s="234"/>
      <c r="K1075" s="234"/>
      <c r="L1075" s="239"/>
      <c r="M1075" s="240"/>
      <c r="N1075" s="241"/>
      <c r="O1075" s="241"/>
      <c r="P1075" s="241"/>
      <c r="Q1075" s="241"/>
      <c r="R1075" s="241"/>
      <c r="S1075" s="241"/>
      <c r="T1075" s="242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43" t="s">
        <v>147</v>
      </c>
      <c r="AU1075" s="243" t="s">
        <v>80</v>
      </c>
      <c r="AV1075" s="13" t="s">
        <v>76</v>
      </c>
      <c r="AW1075" s="13" t="s">
        <v>33</v>
      </c>
      <c r="AX1075" s="13" t="s">
        <v>72</v>
      </c>
      <c r="AY1075" s="243" t="s">
        <v>136</v>
      </c>
    </row>
    <row r="1076" s="14" customFormat="1">
      <c r="A1076" s="14"/>
      <c r="B1076" s="244"/>
      <c r="C1076" s="245"/>
      <c r="D1076" s="235" t="s">
        <v>147</v>
      </c>
      <c r="E1076" s="246" t="s">
        <v>19</v>
      </c>
      <c r="F1076" s="247" t="s">
        <v>918</v>
      </c>
      <c r="G1076" s="245"/>
      <c r="H1076" s="248">
        <v>2.3199999999999998</v>
      </c>
      <c r="I1076" s="249"/>
      <c r="J1076" s="245"/>
      <c r="K1076" s="245"/>
      <c r="L1076" s="250"/>
      <c r="M1076" s="251"/>
      <c r="N1076" s="252"/>
      <c r="O1076" s="252"/>
      <c r="P1076" s="252"/>
      <c r="Q1076" s="252"/>
      <c r="R1076" s="252"/>
      <c r="S1076" s="252"/>
      <c r="T1076" s="25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4" t="s">
        <v>147</v>
      </c>
      <c r="AU1076" s="254" t="s">
        <v>80</v>
      </c>
      <c r="AV1076" s="14" t="s">
        <v>80</v>
      </c>
      <c r="AW1076" s="14" t="s">
        <v>33</v>
      </c>
      <c r="AX1076" s="14" t="s">
        <v>72</v>
      </c>
      <c r="AY1076" s="254" t="s">
        <v>136</v>
      </c>
    </row>
    <row r="1077" s="14" customFormat="1">
      <c r="A1077" s="14"/>
      <c r="B1077" s="244"/>
      <c r="C1077" s="245"/>
      <c r="D1077" s="235" t="s">
        <v>147</v>
      </c>
      <c r="E1077" s="246" t="s">
        <v>19</v>
      </c>
      <c r="F1077" s="247" t="s">
        <v>919</v>
      </c>
      <c r="G1077" s="245"/>
      <c r="H1077" s="248">
        <v>4</v>
      </c>
      <c r="I1077" s="249"/>
      <c r="J1077" s="245"/>
      <c r="K1077" s="245"/>
      <c r="L1077" s="250"/>
      <c r="M1077" s="251"/>
      <c r="N1077" s="252"/>
      <c r="O1077" s="252"/>
      <c r="P1077" s="252"/>
      <c r="Q1077" s="252"/>
      <c r="R1077" s="252"/>
      <c r="S1077" s="252"/>
      <c r="T1077" s="25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4" t="s">
        <v>147</v>
      </c>
      <c r="AU1077" s="254" t="s">
        <v>80</v>
      </c>
      <c r="AV1077" s="14" t="s">
        <v>80</v>
      </c>
      <c r="AW1077" s="14" t="s">
        <v>33</v>
      </c>
      <c r="AX1077" s="14" t="s">
        <v>72</v>
      </c>
      <c r="AY1077" s="254" t="s">
        <v>136</v>
      </c>
    </row>
    <row r="1078" s="13" customFormat="1">
      <c r="A1078" s="13"/>
      <c r="B1078" s="233"/>
      <c r="C1078" s="234"/>
      <c r="D1078" s="235" t="s">
        <v>147</v>
      </c>
      <c r="E1078" s="236" t="s">
        <v>19</v>
      </c>
      <c r="F1078" s="237" t="s">
        <v>165</v>
      </c>
      <c r="G1078" s="234"/>
      <c r="H1078" s="236" t="s">
        <v>19</v>
      </c>
      <c r="I1078" s="238"/>
      <c r="J1078" s="234"/>
      <c r="K1078" s="234"/>
      <c r="L1078" s="239"/>
      <c r="M1078" s="240"/>
      <c r="N1078" s="241"/>
      <c r="O1078" s="241"/>
      <c r="P1078" s="241"/>
      <c r="Q1078" s="241"/>
      <c r="R1078" s="241"/>
      <c r="S1078" s="241"/>
      <c r="T1078" s="242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43" t="s">
        <v>147</v>
      </c>
      <c r="AU1078" s="243" t="s">
        <v>80</v>
      </c>
      <c r="AV1078" s="13" t="s">
        <v>76</v>
      </c>
      <c r="AW1078" s="13" t="s">
        <v>33</v>
      </c>
      <c r="AX1078" s="13" t="s">
        <v>72</v>
      </c>
      <c r="AY1078" s="243" t="s">
        <v>136</v>
      </c>
    </row>
    <row r="1079" s="14" customFormat="1">
      <c r="A1079" s="14"/>
      <c r="B1079" s="244"/>
      <c r="C1079" s="245"/>
      <c r="D1079" s="235" t="s">
        <v>147</v>
      </c>
      <c r="E1079" s="246" t="s">
        <v>19</v>
      </c>
      <c r="F1079" s="247" t="s">
        <v>918</v>
      </c>
      <c r="G1079" s="245"/>
      <c r="H1079" s="248">
        <v>2.3199999999999998</v>
      </c>
      <c r="I1079" s="249"/>
      <c r="J1079" s="245"/>
      <c r="K1079" s="245"/>
      <c r="L1079" s="250"/>
      <c r="M1079" s="251"/>
      <c r="N1079" s="252"/>
      <c r="O1079" s="252"/>
      <c r="P1079" s="252"/>
      <c r="Q1079" s="252"/>
      <c r="R1079" s="252"/>
      <c r="S1079" s="252"/>
      <c r="T1079" s="253"/>
      <c r="U1079" s="14"/>
      <c r="V1079" s="14"/>
      <c r="W1079" s="14"/>
      <c r="X1079" s="14"/>
      <c r="Y1079" s="14"/>
      <c r="Z1079" s="14"/>
      <c r="AA1079" s="14"/>
      <c r="AB1079" s="14"/>
      <c r="AC1079" s="14"/>
      <c r="AD1079" s="14"/>
      <c r="AE1079" s="14"/>
      <c r="AT1079" s="254" t="s">
        <v>147</v>
      </c>
      <c r="AU1079" s="254" t="s">
        <v>80</v>
      </c>
      <c r="AV1079" s="14" t="s">
        <v>80</v>
      </c>
      <c r="AW1079" s="14" t="s">
        <v>33</v>
      </c>
      <c r="AX1079" s="14" t="s">
        <v>72</v>
      </c>
      <c r="AY1079" s="254" t="s">
        <v>136</v>
      </c>
    </row>
    <row r="1080" s="14" customFormat="1">
      <c r="A1080" s="14"/>
      <c r="B1080" s="244"/>
      <c r="C1080" s="245"/>
      <c r="D1080" s="235" t="s">
        <v>147</v>
      </c>
      <c r="E1080" s="246" t="s">
        <v>19</v>
      </c>
      <c r="F1080" s="247" t="s">
        <v>920</v>
      </c>
      <c r="G1080" s="245"/>
      <c r="H1080" s="248">
        <v>6</v>
      </c>
      <c r="I1080" s="249"/>
      <c r="J1080" s="245"/>
      <c r="K1080" s="245"/>
      <c r="L1080" s="250"/>
      <c r="M1080" s="251"/>
      <c r="N1080" s="252"/>
      <c r="O1080" s="252"/>
      <c r="P1080" s="252"/>
      <c r="Q1080" s="252"/>
      <c r="R1080" s="252"/>
      <c r="S1080" s="252"/>
      <c r="T1080" s="25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4" t="s">
        <v>147</v>
      </c>
      <c r="AU1080" s="254" t="s">
        <v>80</v>
      </c>
      <c r="AV1080" s="14" t="s">
        <v>80</v>
      </c>
      <c r="AW1080" s="14" t="s">
        <v>33</v>
      </c>
      <c r="AX1080" s="14" t="s">
        <v>72</v>
      </c>
      <c r="AY1080" s="254" t="s">
        <v>136</v>
      </c>
    </row>
    <row r="1081" s="16" customFormat="1">
      <c r="A1081" s="16"/>
      <c r="B1081" s="266"/>
      <c r="C1081" s="267"/>
      <c r="D1081" s="235" t="s">
        <v>147</v>
      </c>
      <c r="E1081" s="268" t="s">
        <v>19</v>
      </c>
      <c r="F1081" s="269" t="s">
        <v>167</v>
      </c>
      <c r="G1081" s="267"/>
      <c r="H1081" s="270">
        <v>14.640000000000001</v>
      </c>
      <c r="I1081" s="271"/>
      <c r="J1081" s="267"/>
      <c r="K1081" s="267"/>
      <c r="L1081" s="272"/>
      <c r="M1081" s="273"/>
      <c r="N1081" s="274"/>
      <c r="O1081" s="274"/>
      <c r="P1081" s="274"/>
      <c r="Q1081" s="274"/>
      <c r="R1081" s="274"/>
      <c r="S1081" s="274"/>
      <c r="T1081" s="275"/>
      <c r="U1081" s="16"/>
      <c r="V1081" s="16"/>
      <c r="W1081" s="16"/>
      <c r="X1081" s="16"/>
      <c r="Y1081" s="16"/>
      <c r="Z1081" s="16"/>
      <c r="AA1081" s="16"/>
      <c r="AB1081" s="16"/>
      <c r="AC1081" s="16"/>
      <c r="AD1081" s="16"/>
      <c r="AE1081" s="16"/>
      <c r="AT1081" s="276" t="s">
        <v>147</v>
      </c>
      <c r="AU1081" s="276" t="s">
        <v>80</v>
      </c>
      <c r="AV1081" s="16" t="s">
        <v>143</v>
      </c>
      <c r="AW1081" s="16" t="s">
        <v>33</v>
      </c>
      <c r="AX1081" s="16" t="s">
        <v>76</v>
      </c>
      <c r="AY1081" s="276" t="s">
        <v>136</v>
      </c>
    </row>
    <row r="1082" s="2" customFormat="1" ht="16.5" customHeight="1">
      <c r="A1082" s="41"/>
      <c r="B1082" s="42"/>
      <c r="C1082" s="277" t="s">
        <v>921</v>
      </c>
      <c r="D1082" s="277" t="s">
        <v>312</v>
      </c>
      <c r="E1082" s="278" t="s">
        <v>922</v>
      </c>
      <c r="F1082" s="279" t="s">
        <v>923</v>
      </c>
      <c r="G1082" s="280" t="s">
        <v>195</v>
      </c>
      <c r="H1082" s="281">
        <v>15.372</v>
      </c>
      <c r="I1082" s="282"/>
      <c r="J1082" s="283">
        <f>ROUND(I1082*H1082,2)</f>
        <v>0</v>
      </c>
      <c r="K1082" s="279" t="s">
        <v>142</v>
      </c>
      <c r="L1082" s="284"/>
      <c r="M1082" s="285" t="s">
        <v>19</v>
      </c>
      <c r="N1082" s="286" t="s">
        <v>43</v>
      </c>
      <c r="O1082" s="87"/>
      <c r="P1082" s="224">
        <f>O1082*H1082</f>
        <v>0</v>
      </c>
      <c r="Q1082" s="224">
        <v>0.00012</v>
      </c>
      <c r="R1082" s="224">
        <f>Q1082*H1082</f>
        <v>0.00184464</v>
      </c>
      <c r="S1082" s="224">
        <v>0</v>
      </c>
      <c r="T1082" s="225">
        <f>S1082*H1082</f>
        <v>0</v>
      </c>
      <c r="U1082" s="41"/>
      <c r="V1082" s="41"/>
      <c r="W1082" s="41"/>
      <c r="X1082" s="41"/>
      <c r="Y1082" s="41"/>
      <c r="Z1082" s="41"/>
      <c r="AA1082" s="41"/>
      <c r="AB1082" s="41"/>
      <c r="AC1082" s="41"/>
      <c r="AD1082" s="41"/>
      <c r="AE1082" s="41"/>
      <c r="AR1082" s="226" t="s">
        <v>364</v>
      </c>
      <c r="AT1082" s="226" t="s">
        <v>312</v>
      </c>
      <c r="AU1082" s="226" t="s">
        <v>80</v>
      </c>
      <c r="AY1082" s="20" t="s">
        <v>136</v>
      </c>
      <c r="BE1082" s="227">
        <f>IF(N1082="základní",J1082,0)</f>
        <v>0</v>
      </c>
      <c r="BF1082" s="227">
        <f>IF(N1082="snížená",J1082,0)</f>
        <v>0</v>
      </c>
      <c r="BG1082" s="227">
        <f>IF(N1082="zákl. přenesená",J1082,0)</f>
        <v>0</v>
      </c>
      <c r="BH1082" s="227">
        <f>IF(N1082="sníž. přenesená",J1082,0)</f>
        <v>0</v>
      </c>
      <c r="BI1082" s="227">
        <f>IF(N1082="nulová",J1082,0)</f>
        <v>0</v>
      </c>
      <c r="BJ1082" s="20" t="s">
        <v>76</v>
      </c>
      <c r="BK1082" s="227">
        <f>ROUND(I1082*H1082,2)</f>
        <v>0</v>
      </c>
      <c r="BL1082" s="20" t="s">
        <v>259</v>
      </c>
      <c r="BM1082" s="226" t="s">
        <v>924</v>
      </c>
    </row>
    <row r="1083" s="14" customFormat="1">
      <c r="A1083" s="14"/>
      <c r="B1083" s="244"/>
      <c r="C1083" s="245"/>
      <c r="D1083" s="235" t="s">
        <v>147</v>
      </c>
      <c r="E1083" s="245"/>
      <c r="F1083" s="247" t="s">
        <v>925</v>
      </c>
      <c r="G1083" s="245"/>
      <c r="H1083" s="248">
        <v>15.372</v>
      </c>
      <c r="I1083" s="249"/>
      <c r="J1083" s="245"/>
      <c r="K1083" s="245"/>
      <c r="L1083" s="250"/>
      <c r="M1083" s="251"/>
      <c r="N1083" s="252"/>
      <c r="O1083" s="252"/>
      <c r="P1083" s="252"/>
      <c r="Q1083" s="252"/>
      <c r="R1083" s="252"/>
      <c r="S1083" s="252"/>
      <c r="T1083" s="25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54" t="s">
        <v>147</v>
      </c>
      <c r="AU1083" s="254" t="s">
        <v>80</v>
      </c>
      <c r="AV1083" s="14" t="s">
        <v>80</v>
      </c>
      <c r="AW1083" s="14" t="s">
        <v>4</v>
      </c>
      <c r="AX1083" s="14" t="s">
        <v>76</v>
      </c>
      <c r="AY1083" s="254" t="s">
        <v>136</v>
      </c>
    </row>
    <row r="1084" s="2" customFormat="1" ht="16.5" customHeight="1">
      <c r="A1084" s="41"/>
      <c r="B1084" s="42"/>
      <c r="C1084" s="215" t="s">
        <v>926</v>
      </c>
      <c r="D1084" s="215" t="s">
        <v>138</v>
      </c>
      <c r="E1084" s="216" t="s">
        <v>927</v>
      </c>
      <c r="F1084" s="217" t="s">
        <v>928</v>
      </c>
      <c r="G1084" s="218" t="s">
        <v>195</v>
      </c>
      <c r="H1084" s="219">
        <v>14.640000000000001</v>
      </c>
      <c r="I1084" s="220"/>
      <c r="J1084" s="221">
        <f>ROUND(I1084*H1084,2)</f>
        <v>0</v>
      </c>
      <c r="K1084" s="217" t="s">
        <v>142</v>
      </c>
      <c r="L1084" s="47"/>
      <c r="M1084" s="222" t="s">
        <v>19</v>
      </c>
      <c r="N1084" s="223" t="s">
        <v>43</v>
      </c>
      <c r="O1084" s="87"/>
      <c r="P1084" s="224">
        <f>O1084*H1084</f>
        <v>0</v>
      </c>
      <c r="Q1084" s="224">
        <v>0.00020000000000000001</v>
      </c>
      <c r="R1084" s="224">
        <f>Q1084*H1084</f>
        <v>0.002928</v>
      </c>
      <c r="S1084" s="224">
        <v>0</v>
      </c>
      <c r="T1084" s="225">
        <f>S1084*H1084</f>
        <v>0</v>
      </c>
      <c r="U1084" s="41"/>
      <c r="V1084" s="41"/>
      <c r="W1084" s="41"/>
      <c r="X1084" s="41"/>
      <c r="Y1084" s="41"/>
      <c r="Z1084" s="41"/>
      <c r="AA1084" s="41"/>
      <c r="AB1084" s="41"/>
      <c r="AC1084" s="41"/>
      <c r="AD1084" s="41"/>
      <c r="AE1084" s="41"/>
      <c r="AR1084" s="226" t="s">
        <v>259</v>
      </c>
      <c r="AT1084" s="226" t="s">
        <v>138</v>
      </c>
      <c r="AU1084" s="226" t="s">
        <v>80</v>
      </c>
      <c r="AY1084" s="20" t="s">
        <v>136</v>
      </c>
      <c r="BE1084" s="227">
        <f>IF(N1084="základní",J1084,0)</f>
        <v>0</v>
      </c>
      <c r="BF1084" s="227">
        <f>IF(N1084="snížená",J1084,0)</f>
        <v>0</v>
      </c>
      <c r="BG1084" s="227">
        <f>IF(N1084="zákl. přenesená",J1084,0)</f>
        <v>0</v>
      </c>
      <c r="BH1084" s="227">
        <f>IF(N1084="sníž. přenesená",J1084,0)</f>
        <v>0</v>
      </c>
      <c r="BI1084" s="227">
        <f>IF(N1084="nulová",J1084,0)</f>
        <v>0</v>
      </c>
      <c r="BJ1084" s="20" t="s">
        <v>76</v>
      </c>
      <c r="BK1084" s="227">
        <f>ROUND(I1084*H1084,2)</f>
        <v>0</v>
      </c>
      <c r="BL1084" s="20" t="s">
        <v>259</v>
      </c>
      <c r="BM1084" s="226" t="s">
        <v>929</v>
      </c>
    </row>
    <row r="1085" s="2" customFormat="1">
      <c r="A1085" s="41"/>
      <c r="B1085" s="42"/>
      <c r="C1085" s="43"/>
      <c r="D1085" s="228" t="s">
        <v>145</v>
      </c>
      <c r="E1085" s="43"/>
      <c r="F1085" s="229" t="s">
        <v>930</v>
      </c>
      <c r="G1085" s="43"/>
      <c r="H1085" s="43"/>
      <c r="I1085" s="230"/>
      <c r="J1085" s="43"/>
      <c r="K1085" s="43"/>
      <c r="L1085" s="47"/>
      <c r="M1085" s="231"/>
      <c r="N1085" s="232"/>
      <c r="O1085" s="87"/>
      <c r="P1085" s="87"/>
      <c r="Q1085" s="87"/>
      <c r="R1085" s="87"/>
      <c r="S1085" s="87"/>
      <c r="T1085" s="88"/>
      <c r="U1085" s="41"/>
      <c r="V1085" s="41"/>
      <c r="W1085" s="41"/>
      <c r="X1085" s="41"/>
      <c r="Y1085" s="41"/>
      <c r="Z1085" s="41"/>
      <c r="AA1085" s="41"/>
      <c r="AB1085" s="41"/>
      <c r="AC1085" s="41"/>
      <c r="AD1085" s="41"/>
      <c r="AE1085" s="41"/>
      <c r="AT1085" s="20" t="s">
        <v>145</v>
      </c>
      <c r="AU1085" s="20" t="s">
        <v>80</v>
      </c>
    </row>
    <row r="1086" s="13" customFormat="1">
      <c r="A1086" s="13"/>
      <c r="B1086" s="233"/>
      <c r="C1086" s="234"/>
      <c r="D1086" s="235" t="s">
        <v>147</v>
      </c>
      <c r="E1086" s="236" t="s">
        <v>19</v>
      </c>
      <c r="F1086" s="237" t="s">
        <v>163</v>
      </c>
      <c r="G1086" s="234"/>
      <c r="H1086" s="236" t="s">
        <v>19</v>
      </c>
      <c r="I1086" s="238"/>
      <c r="J1086" s="234"/>
      <c r="K1086" s="234"/>
      <c r="L1086" s="239"/>
      <c r="M1086" s="240"/>
      <c r="N1086" s="241"/>
      <c r="O1086" s="241"/>
      <c r="P1086" s="241"/>
      <c r="Q1086" s="241"/>
      <c r="R1086" s="241"/>
      <c r="S1086" s="241"/>
      <c r="T1086" s="242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3" t="s">
        <v>147</v>
      </c>
      <c r="AU1086" s="243" t="s">
        <v>80</v>
      </c>
      <c r="AV1086" s="13" t="s">
        <v>76</v>
      </c>
      <c r="AW1086" s="13" t="s">
        <v>33</v>
      </c>
      <c r="AX1086" s="13" t="s">
        <v>72</v>
      </c>
      <c r="AY1086" s="243" t="s">
        <v>136</v>
      </c>
    </row>
    <row r="1087" s="13" customFormat="1">
      <c r="A1087" s="13"/>
      <c r="B1087" s="233"/>
      <c r="C1087" s="234"/>
      <c r="D1087" s="235" t="s">
        <v>147</v>
      </c>
      <c r="E1087" s="236" t="s">
        <v>19</v>
      </c>
      <c r="F1087" s="237" t="s">
        <v>149</v>
      </c>
      <c r="G1087" s="234"/>
      <c r="H1087" s="236" t="s">
        <v>19</v>
      </c>
      <c r="I1087" s="238"/>
      <c r="J1087" s="234"/>
      <c r="K1087" s="234"/>
      <c r="L1087" s="239"/>
      <c r="M1087" s="240"/>
      <c r="N1087" s="241"/>
      <c r="O1087" s="241"/>
      <c r="P1087" s="241"/>
      <c r="Q1087" s="241"/>
      <c r="R1087" s="241"/>
      <c r="S1087" s="241"/>
      <c r="T1087" s="242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43" t="s">
        <v>147</v>
      </c>
      <c r="AU1087" s="243" t="s">
        <v>80</v>
      </c>
      <c r="AV1087" s="13" t="s">
        <v>76</v>
      </c>
      <c r="AW1087" s="13" t="s">
        <v>33</v>
      </c>
      <c r="AX1087" s="13" t="s">
        <v>72</v>
      </c>
      <c r="AY1087" s="243" t="s">
        <v>136</v>
      </c>
    </row>
    <row r="1088" s="13" customFormat="1">
      <c r="A1088" s="13"/>
      <c r="B1088" s="233"/>
      <c r="C1088" s="234"/>
      <c r="D1088" s="235" t="s">
        <v>147</v>
      </c>
      <c r="E1088" s="236" t="s">
        <v>19</v>
      </c>
      <c r="F1088" s="237" t="s">
        <v>150</v>
      </c>
      <c r="G1088" s="234"/>
      <c r="H1088" s="236" t="s">
        <v>19</v>
      </c>
      <c r="I1088" s="238"/>
      <c r="J1088" s="234"/>
      <c r="K1088" s="234"/>
      <c r="L1088" s="239"/>
      <c r="M1088" s="240"/>
      <c r="N1088" s="241"/>
      <c r="O1088" s="241"/>
      <c r="P1088" s="241"/>
      <c r="Q1088" s="241"/>
      <c r="R1088" s="241"/>
      <c r="S1088" s="241"/>
      <c r="T1088" s="242"/>
      <c r="U1088" s="13"/>
      <c r="V1088" s="13"/>
      <c r="W1088" s="13"/>
      <c r="X1088" s="13"/>
      <c r="Y1088" s="13"/>
      <c r="Z1088" s="13"/>
      <c r="AA1088" s="13"/>
      <c r="AB1088" s="13"/>
      <c r="AC1088" s="13"/>
      <c r="AD1088" s="13"/>
      <c r="AE1088" s="13"/>
      <c r="AT1088" s="243" t="s">
        <v>147</v>
      </c>
      <c r="AU1088" s="243" t="s">
        <v>80</v>
      </c>
      <c r="AV1088" s="13" t="s">
        <v>76</v>
      </c>
      <c r="AW1088" s="13" t="s">
        <v>33</v>
      </c>
      <c r="AX1088" s="13" t="s">
        <v>72</v>
      </c>
      <c r="AY1088" s="243" t="s">
        <v>136</v>
      </c>
    </row>
    <row r="1089" s="14" customFormat="1">
      <c r="A1089" s="14"/>
      <c r="B1089" s="244"/>
      <c r="C1089" s="245"/>
      <c r="D1089" s="235" t="s">
        <v>147</v>
      </c>
      <c r="E1089" s="246" t="s">
        <v>19</v>
      </c>
      <c r="F1089" s="247" t="s">
        <v>918</v>
      </c>
      <c r="G1089" s="245"/>
      <c r="H1089" s="248">
        <v>2.3199999999999998</v>
      </c>
      <c r="I1089" s="249"/>
      <c r="J1089" s="245"/>
      <c r="K1089" s="245"/>
      <c r="L1089" s="250"/>
      <c r="M1089" s="251"/>
      <c r="N1089" s="252"/>
      <c r="O1089" s="252"/>
      <c r="P1089" s="252"/>
      <c r="Q1089" s="252"/>
      <c r="R1089" s="252"/>
      <c r="S1089" s="252"/>
      <c r="T1089" s="25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4" t="s">
        <v>147</v>
      </c>
      <c r="AU1089" s="254" t="s">
        <v>80</v>
      </c>
      <c r="AV1089" s="14" t="s">
        <v>80</v>
      </c>
      <c r="AW1089" s="14" t="s">
        <v>33</v>
      </c>
      <c r="AX1089" s="14" t="s">
        <v>72</v>
      </c>
      <c r="AY1089" s="254" t="s">
        <v>136</v>
      </c>
    </row>
    <row r="1090" s="14" customFormat="1">
      <c r="A1090" s="14"/>
      <c r="B1090" s="244"/>
      <c r="C1090" s="245"/>
      <c r="D1090" s="235" t="s">
        <v>147</v>
      </c>
      <c r="E1090" s="246" t="s">
        <v>19</v>
      </c>
      <c r="F1090" s="247" t="s">
        <v>919</v>
      </c>
      <c r="G1090" s="245"/>
      <c r="H1090" s="248">
        <v>4</v>
      </c>
      <c r="I1090" s="249"/>
      <c r="J1090" s="245"/>
      <c r="K1090" s="245"/>
      <c r="L1090" s="250"/>
      <c r="M1090" s="251"/>
      <c r="N1090" s="252"/>
      <c r="O1090" s="252"/>
      <c r="P1090" s="252"/>
      <c r="Q1090" s="252"/>
      <c r="R1090" s="252"/>
      <c r="S1090" s="252"/>
      <c r="T1090" s="253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4" t="s">
        <v>147</v>
      </c>
      <c r="AU1090" s="254" t="s">
        <v>80</v>
      </c>
      <c r="AV1090" s="14" t="s">
        <v>80</v>
      </c>
      <c r="AW1090" s="14" t="s">
        <v>33</v>
      </c>
      <c r="AX1090" s="14" t="s">
        <v>72</v>
      </c>
      <c r="AY1090" s="254" t="s">
        <v>136</v>
      </c>
    </row>
    <row r="1091" s="13" customFormat="1">
      <c r="A1091" s="13"/>
      <c r="B1091" s="233"/>
      <c r="C1091" s="234"/>
      <c r="D1091" s="235" t="s">
        <v>147</v>
      </c>
      <c r="E1091" s="236" t="s">
        <v>19</v>
      </c>
      <c r="F1091" s="237" t="s">
        <v>165</v>
      </c>
      <c r="G1091" s="234"/>
      <c r="H1091" s="236" t="s">
        <v>19</v>
      </c>
      <c r="I1091" s="238"/>
      <c r="J1091" s="234"/>
      <c r="K1091" s="234"/>
      <c r="L1091" s="239"/>
      <c r="M1091" s="240"/>
      <c r="N1091" s="241"/>
      <c r="O1091" s="241"/>
      <c r="P1091" s="241"/>
      <c r="Q1091" s="241"/>
      <c r="R1091" s="241"/>
      <c r="S1091" s="241"/>
      <c r="T1091" s="242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43" t="s">
        <v>147</v>
      </c>
      <c r="AU1091" s="243" t="s">
        <v>80</v>
      </c>
      <c r="AV1091" s="13" t="s">
        <v>76</v>
      </c>
      <c r="AW1091" s="13" t="s">
        <v>33</v>
      </c>
      <c r="AX1091" s="13" t="s">
        <v>72</v>
      </c>
      <c r="AY1091" s="243" t="s">
        <v>136</v>
      </c>
    </row>
    <row r="1092" s="14" customFormat="1">
      <c r="A1092" s="14"/>
      <c r="B1092" s="244"/>
      <c r="C1092" s="245"/>
      <c r="D1092" s="235" t="s">
        <v>147</v>
      </c>
      <c r="E1092" s="246" t="s">
        <v>19</v>
      </c>
      <c r="F1092" s="247" t="s">
        <v>918</v>
      </c>
      <c r="G1092" s="245"/>
      <c r="H1092" s="248">
        <v>2.3199999999999998</v>
      </c>
      <c r="I1092" s="249"/>
      <c r="J1092" s="245"/>
      <c r="K1092" s="245"/>
      <c r="L1092" s="250"/>
      <c r="M1092" s="251"/>
      <c r="N1092" s="252"/>
      <c r="O1092" s="252"/>
      <c r="P1092" s="252"/>
      <c r="Q1092" s="252"/>
      <c r="R1092" s="252"/>
      <c r="S1092" s="252"/>
      <c r="T1092" s="253"/>
      <c r="U1092" s="14"/>
      <c r="V1092" s="14"/>
      <c r="W1092" s="14"/>
      <c r="X1092" s="14"/>
      <c r="Y1092" s="14"/>
      <c r="Z1092" s="14"/>
      <c r="AA1092" s="14"/>
      <c r="AB1092" s="14"/>
      <c r="AC1092" s="14"/>
      <c r="AD1092" s="14"/>
      <c r="AE1092" s="14"/>
      <c r="AT1092" s="254" t="s">
        <v>147</v>
      </c>
      <c r="AU1092" s="254" t="s">
        <v>80</v>
      </c>
      <c r="AV1092" s="14" t="s">
        <v>80</v>
      </c>
      <c r="AW1092" s="14" t="s">
        <v>33</v>
      </c>
      <c r="AX1092" s="14" t="s">
        <v>72</v>
      </c>
      <c r="AY1092" s="254" t="s">
        <v>136</v>
      </c>
    </row>
    <row r="1093" s="14" customFormat="1">
      <c r="A1093" s="14"/>
      <c r="B1093" s="244"/>
      <c r="C1093" s="245"/>
      <c r="D1093" s="235" t="s">
        <v>147</v>
      </c>
      <c r="E1093" s="246" t="s">
        <v>19</v>
      </c>
      <c r="F1093" s="247" t="s">
        <v>920</v>
      </c>
      <c r="G1093" s="245"/>
      <c r="H1093" s="248">
        <v>6</v>
      </c>
      <c r="I1093" s="249"/>
      <c r="J1093" s="245"/>
      <c r="K1093" s="245"/>
      <c r="L1093" s="250"/>
      <c r="M1093" s="251"/>
      <c r="N1093" s="252"/>
      <c r="O1093" s="252"/>
      <c r="P1093" s="252"/>
      <c r="Q1093" s="252"/>
      <c r="R1093" s="252"/>
      <c r="S1093" s="252"/>
      <c r="T1093" s="253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4" t="s">
        <v>147</v>
      </c>
      <c r="AU1093" s="254" t="s">
        <v>80</v>
      </c>
      <c r="AV1093" s="14" t="s">
        <v>80</v>
      </c>
      <c r="AW1093" s="14" t="s">
        <v>33</v>
      </c>
      <c r="AX1093" s="14" t="s">
        <v>72</v>
      </c>
      <c r="AY1093" s="254" t="s">
        <v>136</v>
      </c>
    </row>
    <row r="1094" s="16" customFormat="1">
      <c r="A1094" s="16"/>
      <c r="B1094" s="266"/>
      <c r="C1094" s="267"/>
      <c r="D1094" s="235" t="s">
        <v>147</v>
      </c>
      <c r="E1094" s="268" t="s">
        <v>19</v>
      </c>
      <c r="F1094" s="269" t="s">
        <v>167</v>
      </c>
      <c r="G1094" s="267"/>
      <c r="H1094" s="270">
        <v>14.640000000000001</v>
      </c>
      <c r="I1094" s="271"/>
      <c r="J1094" s="267"/>
      <c r="K1094" s="267"/>
      <c r="L1094" s="272"/>
      <c r="M1094" s="273"/>
      <c r="N1094" s="274"/>
      <c r="O1094" s="274"/>
      <c r="P1094" s="274"/>
      <c r="Q1094" s="274"/>
      <c r="R1094" s="274"/>
      <c r="S1094" s="274"/>
      <c r="T1094" s="275"/>
      <c r="U1094" s="16"/>
      <c r="V1094" s="16"/>
      <c r="W1094" s="16"/>
      <c r="X1094" s="16"/>
      <c r="Y1094" s="16"/>
      <c r="Z1094" s="16"/>
      <c r="AA1094" s="16"/>
      <c r="AB1094" s="16"/>
      <c r="AC1094" s="16"/>
      <c r="AD1094" s="16"/>
      <c r="AE1094" s="16"/>
      <c r="AT1094" s="276" t="s">
        <v>147</v>
      </c>
      <c r="AU1094" s="276" t="s">
        <v>80</v>
      </c>
      <c r="AV1094" s="16" t="s">
        <v>143</v>
      </c>
      <c r="AW1094" s="16" t="s">
        <v>33</v>
      </c>
      <c r="AX1094" s="16" t="s">
        <v>76</v>
      </c>
      <c r="AY1094" s="276" t="s">
        <v>136</v>
      </c>
    </row>
    <row r="1095" s="2" customFormat="1" ht="16.5" customHeight="1">
      <c r="A1095" s="41"/>
      <c r="B1095" s="42"/>
      <c r="C1095" s="277" t="s">
        <v>931</v>
      </c>
      <c r="D1095" s="277" t="s">
        <v>312</v>
      </c>
      <c r="E1095" s="278" t="s">
        <v>922</v>
      </c>
      <c r="F1095" s="279" t="s">
        <v>923</v>
      </c>
      <c r="G1095" s="280" t="s">
        <v>195</v>
      </c>
      <c r="H1095" s="281">
        <v>15.372</v>
      </c>
      <c r="I1095" s="282"/>
      <c r="J1095" s="283">
        <f>ROUND(I1095*H1095,2)</f>
        <v>0</v>
      </c>
      <c r="K1095" s="279" t="s">
        <v>142</v>
      </c>
      <c r="L1095" s="284"/>
      <c r="M1095" s="285" t="s">
        <v>19</v>
      </c>
      <c r="N1095" s="286" t="s">
        <v>43</v>
      </c>
      <c r="O1095" s="87"/>
      <c r="P1095" s="224">
        <f>O1095*H1095</f>
        <v>0</v>
      </c>
      <c r="Q1095" s="224">
        <v>0.00012</v>
      </c>
      <c r="R1095" s="224">
        <f>Q1095*H1095</f>
        <v>0.00184464</v>
      </c>
      <c r="S1095" s="224">
        <v>0</v>
      </c>
      <c r="T1095" s="225">
        <f>S1095*H1095</f>
        <v>0</v>
      </c>
      <c r="U1095" s="41"/>
      <c r="V1095" s="41"/>
      <c r="W1095" s="41"/>
      <c r="X1095" s="41"/>
      <c r="Y1095" s="41"/>
      <c r="Z1095" s="41"/>
      <c r="AA1095" s="41"/>
      <c r="AB1095" s="41"/>
      <c r="AC1095" s="41"/>
      <c r="AD1095" s="41"/>
      <c r="AE1095" s="41"/>
      <c r="AR1095" s="226" t="s">
        <v>364</v>
      </c>
      <c r="AT1095" s="226" t="s">
        <v>312</v>
      </c>
      <c r="AU1095" s="226" t="s">
        <v>80</v>
      </c>
      <c r="AY1095" s="20" t="s">
        <v>136</v>
      </c>
      <c r="BE1095" s="227">
        <f>IF(N1095="základní",J1095,0)</f>
        <v>0</v>
      </c>
      <c r="BF1095" s="227">
        <f>IF(N1095="snížená",J1095,0)</f>
        <v>0</v>
      </c>
      <c r="BG1095" s="227">
        <f>IF(N1095="zákl. přenesená",J1095,0)</f>
        <v>0</v>
      </c>
      <c r="BH1095" s="227">
        <f>IF(N1095="sníž. přenesená",J1095,0)</f>
        <v>0</v>
      </c>
      <c r="BI1095" s="227">
        <f>IF(N1095="nulová",J1095,0)</f>
        <v>0</v>
      </c>
      <c r="BJ1095" s="20" t="s">
        <v>76</v>
      </c>
      <c r="BK1095" s="227">
        <f>ROUND(I1095*H1095,2)</f>
        <v>0</v>
      </c>
      <c r="BL1095" s="20" t="s">
        <v>259</v>
      </c>
      <c r="BM1095" s="226" t="s">
        <v>932</v>
      </c>
    </row>
    <row r="1096" s="14" customFormat="1">
      <c r="A1096" s="14"/>
      <c r="B1096" s="244"/>
      <c r="C1096" s="245"/>
      <c r="D1096" s="235" t="s">
        <v>147</v>
      </c>
      <c r="E1096" s="245"/>
      <c r="F1096" s="247" t="s">
        <v>925</v>
      </c>
      <c r="G1096" s="245"/>
      <c r="H1096" s="248">
        <v>15.372</v>
      </c>
      <c r="I1096" s="249"/>
      <c r="J1096" s="245"/>
      <c r="K1096" s="245"/>
      <c r="L1096" s="250"/>
      <c r="M1096" s="251"/>
      <c r="N1096" s="252"/>
      <c r="O1096" s="252"/>
      <c r="P1096" s="252"/>
      <c r="Q1096" s="252"/>
      <c r="R1096" s="252"/>
      <c r="S1096" s="252"/>
      <c r="T1096" s="253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4" t="s">
        <v>147</v>
      </c>
      <c r="AU1096" s="254" t="s">
        <v>80</v>
      </c>
      <c r="AV1096" s="14" t="s">
        <v>80</v>
      </c>
      <c r="AW1096" s="14" t="s">
        <v>4</v>
      </c>
      <c r="AX1096" s="14" t="s">
        <v>76</v>
      </c>
      <c r="AY1096" s="254" t="s">
        <v>136</v>
      </c>
    </row>
    <row r="1097" s="2" customFormat="1" ht="16.5" customHeight="1">
      <c r="A1097" s="41"/>
      <c r="B1097" s="42"/>
      <c r="C1097" s="215" t="s">
        <v>933</v>
      </c>
      <c r="D1097" s="215" t="s">
        <v>138</v>
      </c>
      <c r="E1097" s="216" t="s">
        <v>934</v>
      </c>
      <c r="F1097" s="217" t="s">
        <v>935</v>
      </c>
      <c r="G1097" s="218" t="s">
        <v>195</v>
      </c>
      <c r="H1097" s="219">
        <v>86.739999999999995</v>
      </c>
      <c r="I1097" s="220"/>
      <c r="J1097" s="221">
        <f>ROUND(I1097*H1097,2)</f>
        <v>0</v>
      </c>
      <c r="K1097" s="217" t="s">
        <v>142</v>
      </c>
      <c r="L1097" s="47"/>
      <c r="M1097" s="222" t="s">
        <v>19</v>
      </c>
      <c r="N1097" s="223" t="s">
        <v>43</v>
      </c>
      <c r="O1097" s="87"/>
      <c r="P1097" s="224">
        <f>O1097*H1097</f>
        <v>0</v>
      </c>
      <c r="Q1097" s="224">
        <v>0.00018000000000000001</v>
      </c>
      <c r="R1097" s="224">
        <f>Q1097*H1097</f>
        <v>0.015613200000000001</v>
      </c>
      <c r="S1097" s="224">
        <v>0</v>
      </c>
      <c r="T1097" s="225">
        <f>S1097*H1097</f>
        <v>0</v>
      </c>
      <c r="U1097" s="41"/>
      <c r="V1097" s="41"/>
      <c r="W1097" s="41"/>
      <c r="X1097" s="41"/>
      <c r="Y1097" s="41"/>
      <c r="Z1097" s="41"/>
      <c r="AA1097" s="41"/>
      <c r="AB1097" s="41"/>
      <c r="AC1097" s="41"/>
      <c r="AD1097" s="41"/>
      <c r="AE1097" s="41"/>
      <c r="AR1097" s="226" t="s">
        <v>259</v>
      </c>
      <c r="AT1097" s="226" t="s">
        <v>138</v>
      </c>
      <c r="AU1097" s="226" t="s">
        <v>80</v>
      </c>
      <c r="AY1097" s="20" t="s">
        <v>136</v>
      </c>
      <c r="BE1097" s="227">
        <f>IF(N1097="základní",J1097,0)</f>
        <v>0</v>
      </c>
      <c r="BF1097" s="227">
        <f>IF(N1097="snížená",J1097,0)</f>
        <v>0</v>
      </c>
      <c r="BG1097" s="227">
        <f>IF(N1097="zákl. přenesená",J1097,0)</f>
        <v>0</v>
      </c>
      <c r="BH1097" s="227">
        <f>IF(N1097="sníž. přenesená",J1097,0)</f>
        <v>0</v>
      </c>
      <c r="BI1097" s="227">
        <f>IF(N1097="nulová",J1097,0)</f>
        <v>0</v>
      </c>
      <c r="BJ1097" s="20" t="s">
        <v>76</v>
      </c>
      <c r="BK1097" s="227">
        <f>ROUND(I1097*H1097,2)</f>
        <v>0</v>
      </c>
      <c r="BL1097" s="20" t="s">
        <v>259</v>
      </c>
      <c r="BM1097" s="226" t="s">
        <v>936</v>
      </c>
    </row>
    <row r="1098" s="2" customFormat="1">
      <c r="A1098" s="41"/>
      <c r="B1098" s="42"/>
      <c r="C1098" s="43"/>
      <c r="D1098" s="228" t="s">
        <v>145</v>
      </c>
      <c r="E1098" s="43"/>
      <c r="F1098" s="229" t="s">
        <v>937</v>
      </c>
      <c r="G1098" s="43"/>
      <c r="H1098" s="43"/>
      <c r="I1098" s="230"/>
      <c r="J1098" s="43"/>
      <c r="K1098" s="43"/>
      <c r="L1098" s="47"/>
      <c r="M1098" s="231"/>
      <c r="N1098" s="232"/>
      <c r="O1098" s="87"/>
      <c r="P1098" s="87"/>
      <c r="Q1098" s="87"/>
      <c r="R1098" s="87"/>
      <c r="S1098" s="87"/>
      <c r="T1098" s="88"/>
      <c r="U1098" s="41"/>
      <c r="V1098" s="41"/>
      <c r="W1098" s="41"/>
      <c r="X1098" s="41"/>
      <c r="Y1098" s="41"/>
      <c r="Z1098" s="41"/>
      <c r="AA1098" s="41"/>
      <c r="AB1098" s="41"/>
      <c r="AC1098" s="41"/>
      <c r="AD1098" s="41"/>
      <c r="AE1098" s="41"/>
      <c r="AT1098" s="20" t="s">
        <v>145</v>
      </c>
      <c r="AU1098" s="20" t="s">
        <v>80</v>
      </c>
    </row>
    <row r="1099" s="13" customFormat="1">
      <c r="A1099" s="13"/>
      <c r="B1099" s="233"/>
      <c r="C1099" s="234"/>
      <c r="D1099" s="235" t="s">
        <v>147</v>
      </c>
      <c r="E1099" s="236" t="s">
        <v>19</v>
      </c>
      <c r="F1099" s="237" t="s">
        <v>163</v>
      </c>
      <c r="G1099" s="234"/>
      <c r="H1099" s="236" t="s">
        <v>19</v>
      </c>
      <c r="I1099" s="238"/>
      <c r="J1099" s="234"/>
      <c r="K1099" s="234"/>
      <c r="L1099" s="239"/>
      <c r="M1099" s="240"/>
      <c r="N1099" s="241"/>
      <c r="O1099" s="241"/>
      <c r="P1099" s="241"/>
      <c r="Q1099" s="241"/>
      <c r="R1099" s="241"/>
      <c r="S1099" s="241"/>
      <c r="T1099" s="242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43" t="s">
        <v>147</v>
      </c>
      <c r="AU1099" s="243" t="s">
        <v>80</v>
      </c>
      <c r="AV1099" s="13" t="s">
        <v>76</v>
      </c>
      <c r="AW1099" s="13" t="s">
        <v>33</v>
      </c>
      <c r="AX1099" s="13" t="s">
        <v>72</v>
      </c>
      <c r="AY1099" s="243" t="s">
        <v>136</v>
      </c>
    </row>
    <row r="1100" s="13" customFormat="1">
      <c r="A1100" s="13"/>
      <c r="B1100" s="233"/>
      <c r="C1100" s="234"/>
      <c r="D1100" s="235" t="s">
        <v>147</v>
      </c>
      <c r="E1100" s="236" t="s">
        <v>19</v>
      </c>
      <c r="F1100" s="237" t="s">
        <v>149</v>
      </c>
      <c r="G1100" s="234"/>
      <c r="H1100" s="236" t="s">
        <v>19</v>
      </c>
      <c r="I1100" s="238"/>
      <c r="J1100" s="234"/>
      <c r="K1100" s="234"/>
      <c r="L1100" s="239"/>
      <c r="M1100" s="240"/>
      <c r="N1100" s="241"/>
      <c r="O1100" s="241"/>
      <c r="P1100" s="241"/>
      <c r="Q1100" s="241"/>
      <c r="R1100" s="241"/>
      <c r="S1100" s="241"/>
      <c r="T1100" s="242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3" t="s">
        <v>147</v>
      </c>
      <c r="AU1100" s="243" t="s">
        <v>80</v>
      </c>
      <c r="AV1100" s="13" t="s">
        <v>76</v>
      </c>
      <c r="AW1100" s="13" t="s">
        <v>33</v>
      </c>
      <c r="AX1100" s="13" t="s">
        <v>72</v>
      </c>
      <c r="AY1100" s="243" t="s">
        <v>136</v>
      </c>
    </row>
    <row r="1101" s="13" customFormat="1">
      <c r="A1101" s="13"/>
      <c r="B1101" s="233"/>
      <c r="C1101" s="234"/>
      <c r="D1101" s="235" t="s">
        <v>147</v>
      </c>
      <c r="E1101" s="236" t="s">
        <v>19</v>
      </c>
      <c r="F1101" s="237" t="s">
        <v>150</v>
      </c>
      <c r="G1101" s="234"/>
      <c r="H1101" s="236" t="s">
        <v>19</v>
      </c>
      <c r="I1101" s="238"/>
      <c r="J1101" s="234"/>
      <c r="K1101" s="234"/>
      <c r="L1101" s="239"/>
      <c r="M1101" s="240"/>
      <c r="N1101" s="241"/>
      <c r="O1101" s="241"/>
      <c r="P1101" s="241"/>
      <c r="Q1101" s="241"/>
      <c r="R1101" s="241"/>
      <c r="S1101" s="241"/>
      <c r="T1101" s="242"/>
      <c r="U1101" s="13"/>
      <c r="V1101" s="13"/>
      <c r="W1101" s="13"/>
      <c r="X1101" s="13"/>
      <c r="Y1101" s="13"/>
      <c r="Z1101" s="13"/>
      <c r="AA1101" s="13"/>
      <c r="AB1101" s="13"/>
      <c r="AC1101" s="13"/>
      <c r="AD1101" s="13"/>
      <c r="AE1101" s="13"/>
      <c r="AT1101" s="243" t="s">
        <v>147</v>
      </c>
      <c r="AU1101" s="243" t="s">
        <v>80</v>
      </c>
      <c r="AV1101" s="13" t="s">
        <v>76</v>
      </c>
      <c r="AW1101" s="13" t="s">
        <v>33</v>
      </c>
      <c r="AX1101" s="13" t="s">
        <v>72</v>
      </c>
      <c r="AY1101" s="243" t="s">
        <v>136</v>
      </c>
    </row>
    <row r="1102" s="14" customFormat="1">
      <c r="A1102" s="14"/>
      <c r="B1102" s="244"/>
      <c r="C1102" s="245"/>
      <c r="D1102" s="235" t="s">
        <v>147</v>
      </c>
      <c r="E1102" s="246" t="s">
        <v>19</v>
      </c>
      <c r="F1102" s="247" t="s">
        <v>938</v>
      </c>
      <c r="G1102" s="245"/>
      <c r="H1102" s="248">
        <v>12.779999999999999</v>
      </c>
      <c r="I1102" s="249"/>
      <c r="J1102" s="245"/>
      <c r="K1102" s="245"/>
      <c r="L1102" s="250"/>
      <c r="M1102" s="251"/>
      <c r="N1102" s="252"/>
      <c r="O1102" s="252"/>
      <c r="P1102" s="252"/>
      <c r="Q1102" s="252"/>
      <c r="R1102" s="252"/>
      <c r="S1102" s="252"/>
      <c r="T1102" s="253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4" t="s">
        <v>147</v>
      </c>
      <c r="AU1102" s="254" t="s">
        <v>80</v>
      </c>
      <c r="AV1102" s="14" t="s">
        <v>80</v>
      </c>
      <c r="AW1102" s="14" t="s">
        <v>33</v>
      </c>
      <c r="AX1102" s="14" t="s">
        <v>72</v>
      </c>
      <c r="AY1102" s="254" t="s">
        <v>136</v>
      </c>
    </row>
    <row r="1103" s="14" customFormat="1">
      <c r="A1103" s="14"/>
      <c r="B1103" s="244"/>
      <c r="C1103" s="245"/>
      <c r="D1103" s="235" t="s">
        <v>147</v>
      </c>
      <c r="E1103" s="246" t="s">
        <v>19</v>
      </c>
      <c r="F1103" s="247" t="s">
        <v>939</v>
      </c>
      <c r="G1103" s="245"/>
      <c r="H1103" s="248">
        <v>8.4000000000000004</v>
      </c>
      <c r="I1103" s="249"/>
      <c r="J1103" s="245"/>
      <c r="K1103" s="245"/>
      <c r="L1103" s="250"/>
      <c r="M1103" s="251"/>
      <c r="N1103" s="252"/>
      <c r="O1103" s="252"/>
      <c r="P1103" s="252"/>
      <c r="Q1103" s="252"/>
      <c r="R1103" s="252"/>
      <c r="S1103" s="252"/>
      <c r="T1103" s="253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54" t="s">
        <v>147</v>
      </c>
      <c r="AU1103" s="254" t="s">
        <v>80</v>
      </c>
      <c r="AV1103" s="14" t="s">
        <v>80</v>
      </c>
      <c r="AW1103" s="14" t="s">
        <v>33</v>
      </c>
      <c r="AX1103" s="14" t="s">
        <v>72</v>
      </c>
      <c r="AY1103" s="254" t="s">
        <v>136</v>
      </c>
    </row>
    <row r="1104" s="14" customFormat="1">
      <c r="A1104" s="14"/>
      <c r="B1104" s="244"/>
      <c r="C1104" s="245"/>
      <c r="D1104" s="235" t="s">
        <v>147</v>
      </c>
      <c r="E1104" s="246" t="s">
        <v>19</v>
      </c>
      <c r="F1104" s="247" t="s">
        <v>940</v>
      </c>
      <c r="G1104" s="245"/>
      <c r="H1104" s="248">
        <v>2.7999999999999998</v>
      </c>
      <c r="I1104" s="249"/>
      <c r="J1104" s="245"/>
      <c r="K1104" s="245"/>
      <c r="L1104" s="250"/>
      <c r="M1104" s="251"/>
      <c r="N1104" s="252"/>
      <c r="O1104" s="252"/>
      <c r="P1104" s="252"/>
      <c r="Q1104" s="252"/>
      <c r="R1104" s="252"/>
      <c r="S1104" s="252"/>
      <c r="T1104" s="253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4" t="s">
        <v>147</v>
      </c>
      <c r="AU1104" s="254" t="s">
        <v>80</v>
      </c>
      <c r="AV1104" s="14" t="s">
        <v>80</v>
      </c>
      <c r="AW1104" s="14" t="s">
        <v>33</v>
      </c>
      <c r="AX1104" s="14" t="s">
        <v>72</v>
      </c>
      <c r="AY1104" s="254" t="s">
        <v>136</v>
      </c>
    </row>
    <row r="1105" s="14" customFormat="1">
      <c r="A1105" s="14"/>
      <c r="B1105" s="244"/>
      <c r="C1105" s="245"/>
      <c r="D1105" s="235" t="s">
        <v>147</v>
      </c>
      <c r="E1105" s="246" t="s">
        <v>19</v>
      </c>
      <c r="F1105" s="247" t="s">
        <v>941</v>
      </c>
      <c r="G1105" s="245"/>
      <c r="H1105" s="248">
        <v>5.4400000000000004</v>
      </c>
      <c r="I1105" s="249"/>
      <c r="J1105" s="245"/>
      <c r="K1105" s="245"/>
      <c r="L1105" s="250"/>
      <c r="M1105" s="251"/>
      <c r="N1105" s="252"/>
      <c r="O1105" s="252"/>
      <c r="P1105" s="252"/>
      <c r="Q1105" s="252"/>
      <c r="R1105" s="252"/>
      <c r="S1105" s="252"/>
      <c r="T1105" s="253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4" t="s">
        <v>147</v>
      </c>
      <c r="AU1105" s="254" t="s">
        <v>80</v>
      </c>
      <c r="AV1105" s="14" t="s">
        <v>80</v>
      </c>
      <c r="AW1105" s="14" t="s">
        <v>33</v>
      </c>
      <c r="AX1105" s="14" t="s">
        <v>72</v>
      </c>
      <c r="AY1105" s="254" t="s">
        <v>136</v>
      </c>
    </row>
    <row r="1106" s="14" customFormat="1">
      <c r="A1106" s="14"/>
      <c r="B1106" s="244"/>
      <c r="C1106" s="245"/>
      <c r="D1106" s="235" t="s">
        <v>147</v>
      </c>
      <c r="E1106" s="246" t="s">
        <v>19</v>
      </c>
      <c r="F1106" s="247" t="s">
        <v>942</v>
      </c>
      <c r="G1106" s="245"/>
      <c r="H1106" s="248">
        <v>4.4000000000000004</v>
      </c>
      <c r="I1106" s="249"/>
      <c r="J1106" s="245"/>
      <c r="K1106" s="245"/>
      <c r="L1106" s="250"/>
      <c r="M1106" s="251"/>
      <c r="N1106" s="252"/>
      <c r="O1106" s="252"/>
      <c r="P1106" s="252"/>
      <c r="Q1106" s="252"/>
      <c r="R1106" s="252"/>
      <c r="S1106" s="252"/>
      <c r="T1106" s="253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54" t="s">
        <v>147</v>
      </c>
      <c r="AU1106" s="254" t="s">
        <v>80</v>
      </c>
      <c r="AV1106" s="14" t="s">
        <v>80</v>
      </c>
      <c r="AW1106" s="14" t="s">
        <v>33</v>
      </c>
      <c r="AX1106" s="14" t="s">
        <v>72</v>
      </c>
      <c r="AY1106" s="254" t="s">
        <v>136</v>
      </c>
    </row>
    <row r="1107" s="14" customFormat="1">
      <c r="A1107" s="14"/>
      <c r="B1107" s="244"/>
      <c r="C1107" s="245"/>
      <c r="D1107" s="235" t="s">
        <v>147</v>
      </c>
      <c r="E1107" s="246" t="s">
        <v>19</v>
      </c>
      <c r="F1107" s="247" t="s">
        <v>943</v>
      </c>
      <c r="G1107" s="245"/>
      <c r="H1107" s="248">
        <v>4.6399999999999997</v>
      </c>
      <c r="I1107" s="249"/>
      <c r="J1107" s="245"/>
      <c r="K1107" s="245"/>
      <c r="L1107" s="250"/>
      <c r="M1107" s="251"/>
      <c r="N1107" s="252"/>
      <c r="O1107" s="252"/>
      <c r="P1107" s="252"/>
      <c r="Q1107" s="252"/>
      <c r="R1107" s="252"/>
      <c r="S1107" s="252"/>
      <c r="T1107" s="253"/>
      <c r="U1107" s="14"/>
      <c r="V1107" s="14"/>
      <c r="W1107" s="14"/>
      <c r="X1107" s="14"/>
      <c r="Y1107" s="14"/>
      <c r="Z1107" s="14"/>
      <c r="AA1107" s="14"/>
      <c r="AB1107" s="14"/>
      <c r="AC1107" s="14"/>
      <c r="AD1107" s="14"/>
      <c r="AE1107" s="14"/>
      <c r="AT1107" s="254" t="s">
        <v>147</v>
      </c>
      <c r="AU1107" s="254" t="s">
        <v>80</v>
      </c>
      <c r="AV1107" s="14" t="s">
        <v>80</v>
      </c>
      <c r="AW1107" s="14" t="s">
        <v>33</v>
      </c>
      <c r="AX1107" s="14" t="s">
        <v>72</v>
      </c>
      <c r="AY1107" s="254" t="s">
        <v>136</v>
      </c>
    </row>
    <row r="1108" s="13" customFormat="1">
      <c r="A1108" s="13"/>
      <c r="B1108" s="233"/>
      <c r="C1108" s="234"/>
      <c r="D1108" s="235" t="s">
        <v>147</v>
      </c>
      <c r="E1108" s="236" t="s">
        <v>19</v>
      </c>
      <c r="F1108" s="237" t="s">
        <v>165</v>
      </c>
      <c r="G1108" s="234"/>
      <c r="H1108" s="236" t="s">
        <v>19</v>
      </c>
      <c r="I1108" s="238"/>
      <c r="J1108" s="234"/>
      <c r="K1108" s="234"/>
      <c r="L1108" s="239"/>
      <c r="M1108" s="240"/>
      <c r="N1108" s="241"/>
      <c r="O1108" s="241"/>
      <c r="P1108" s="241"/>
      <c r="Q1108" s="241"/>
      <c r="R1108" s="241"/>
      <c r="S1108" s="241"/>
      <c r="T1108" s="242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43" t="s">
        <v>147</v>
      </c>
      <c r="AU1108" s="243" t="s">
        <v>80</v>
      </c>
      <c r="AV1108" s="13" t="s">
        <v>76</v>
      </c>
      <c r="AW1108" s="13" t="s">
        <v>33</v>
      </c>
      <c r="AX1108" s="13" t="s">
        <v>72</v>
      </c>
      <c r="AY1108" s="243" t="s">
        <v>136</v>
      </c>
    </row>
    <row r="1109" s="14" customFormat="1">
      <c r="A1109" s="14"/>
      <c r="B1109" s="244"/>
      <c r="C1109" s="245"/>
      <c r="D1109" s="235" t="s">
        <v>147</v>
      </c>
      <c r="E1109" s="246" t="s">
        <v>19</v>
      </c>
      <c r="F1109" s="247" t="s">
        <v>944</v>
      </c>
      <c r="G1109" s="245"/>
      <c r="H1109" s="248">
        <v>12.6</v>
      </c>
      <c r="I1109" s="249"/>
      <c r="J1109" s="245"/>
      <c r="K1109" s="245"/>
      <c r="L1109" s="250"/>
      <c r="M1109" s="251"/>
      <c r="N1109" s="252"/>
      <c r="O1109" s="252"/>
      <c r="P1109" s="252"/>
      <c r="Q1109" s="252"/>
      <c r="R1109" s="252"/>
      <c r="S1109" s="252"/>
      <c r="T1109" s="253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4" t="s">
        <v>147</v>
      </c>
      <c r="AU1109" s="254" t="s">
        <v>80</v>
      </c>
      <c r="AV1109" s="14" t="s">
        <v>80</v>
      </c>
      <c r="AW1109" s="14" t="s">
        <v>33</v>
      </c>
      <c r="AX1109" s="14" t="s">
        <v>72</v>
      </c>
      <c r="AY1109" s="254" t="s">
        <v>136</v>
      </c>
    </row>
    <row r="1110" s="14" customFormat="1">
      <c r="A1110" s="14"/>
      <c r="B1110" s="244"/>
      <c r="C1110" s="245"/>
      <c r="D1110" s="235" t="s">
        <v>147</v>
      </c>
      <c r="E1110" s="246" t="s">
        <v>19</v>
      </c>
      <c r="F1110" s="247" t="s">
        <v>945</v>
      </c>
      <c r="G1110" s="245"/>
      <c r="H1110" s="248">
        <v>12.1</v>
      </c>
      <c r="I1110" s="249"/>
      <c r="J1110" s="245"/>
      <c r="K1110" s="245"/>
      <c r="L1110" s="250"/>
      <c r="M1110" s="251"/>
      <c r="N1110" s="252"/>
      <c r="O1110" s="252"/>
      <c r="P1110" s="252"/>
      <c r="Q1110" s="252"/>
      <c r="R1110" s="252"/>
      <c r="S1110" s="252"/>
      <c r="T1110" s="253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4" t="s">
        <v>147</v>
      </c>
      <c r="AU1110" s="254" t="s">
        <v>80</v>
      </c>
      <c r="AV1110" s="14" t="s">
        <v>80</v>
      </c>
      <c r="AW1110" s="14" t="s">
        <v>33</v>
      </c>
      <c r="AX1110" s="14" t="s">
        <v>72</v>
      </c>
      <c r="AY1110" s="254" t="s">
        <v>136</v>
      </c>
    </row>
    <row r="1111" s="14" customFormat="1">
      <c r="A1111" s="14"/>
      <c r="B1111" s="244"/>
      <c r="C1111" s="245"/>
      <c r="D1111" s="235" t="s">
        <v>147</v>
      </c>
      <c r="E1111" s="246" t="s">
        <v>19</v>
      </c>
      <c r="F1111" s="247" t="s">
        <v>946</v>
      </c>
      <c r="G1111" s="245"/>
      <c r="H1111" s="248">
        <v>4.2000000000000002</v>
      </c>
      <c r="I1111" s="249"/>
      <c r="J1111" s="245"/>
      <c r="K1111" s="245"/>
      <c r="L1111" s="250"/>
      <c r="M1111" s="251"/>
      <c r="N1111" s="252"/>
      <c r="O1111" s="252"/>
      <c r="P1111" s="252"/>
      <c r="Q1111" s="252"/>
      <c r="R1111" s="252"/>
      <c r="S1111" s="252"/>
      <c r="T1111" s="253"/>
      <c r="U1111" s="14"/>
      <c r="V1111" s="14"/>
      <c r="W1111" s="14"/>
      <c r="X1111" s="14"/>
      <c r="Y1111" s="14"/>
      <c r="Z1111" s="14"/>
      <c r="AA1111" s="14"/>
      <c r="AB1111" s="14"/>
      <c r="AC1111" s="14"/>
      <c r="AD1111" s="14"/>
      <c r="AE1111" s="14"/>
      <c r="AT1111" s="254" t="s">
        <v>147</v>
      </c>
      <c r="AU1111" s="254" t="s">
        <v>80</v>
      </c>
      <c r="AV1111" s="14" t="s">
        <v>80</v>
      </c>
      <c r="AW1111" s="14" t="s">
        <v>33</v>
      </c>
      <c r="AX1111" s="14" t="s">
        <v>72</v>
      </c>
      <c r="AY1111" s="254" t="s">
        <v>136</v>
      </c>
    </row>
    <row r="1112" s="14" customFormat="1">
      <c r="A1112" s="14"/>
      <c r="B1112" s="244"/>
      <c r="C1112" s="245"/>
      <c r="D1112" s="235" t="s">
        <v>147</v>
      </c>
      <c r="E1112" s="246" t="s">
        <v>19</v>
      </c>
      <c r="F1112" s="247" t="s">
        <v>947</v>
      </c>
      <c r="G1112" s="245"/>
      <c r="H1112" s="248">
        <v>4.9000000000000004</v>
      </c>
      <c r="I1112" s="249"/>
      <c r="J1112" s="245"/>
      <c r="K1112" s="245"/>
      <c r="L1112" s="250"/>
      <c r="M1112" s="251"/>
      <c r="N1112" s="252"/>
      <c r="O1112" s="252"/>
      <c r="P1112" s="252"/>
      <c r="Q1112" s="252"/>
      <c r="R1112" s="252"/>
      <c r="S1112" s="252"/>
      <c r="T1112" s="253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4" t="s">
        <v>147</v>
      </c>
      <c r="AU1112" s="254" t="s">
        <v>80</v>
      </c>
      <c r="AV1112" s="14" t="s">
        <v>80</v>
      </c>
      <c r="AW1112" s="14" t="s">
        <v>33</v>
      </c>
      <c r="AX1112" s="14" t="s">
        <v>72</v>
      </c>
      <c r="AY1112" s="254" t="s">
        <v>136</v>
      </c>
    </row>
    <row r="1113" s="14" customFormat="1">
      <c r="A1113" s="14"/>
      <c r="B1113" s="244"/>
      <c r="C1113" s="245"/>
      <c r="D1113" s="235" t="s">
        <v>147</v>
      </c>
      <c r="E1113" s="246" t="s">
        <v>19</v>
      </c>
      <c r="F1113" s="247" t="s">
        <v>941</v>
      </c>
      <c r="G1113" s="245"/>
      <c r="H1113" s="248">
        <v>5.4400000000000004</v>
      </c>
      <c r="I1113" s="249"/>
      <c r="J1113" s="245"/>
      <c r="K1113" s="245"/>
      <c r="L1113" s="250"/>
      <c r="M1113" s="251"/>
      <c r="N1113" s="252"/>
      <c r="O1113" s="252"/>
      <c r="P1113" s="252"/>
      <c r="Q1113" s="252"/>
      <c r="R1113" s="252"/>
      <c r="S1113" s="252"/>
      <c r="T1113" s="253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4" t="s">
        <v>147</v>
      </c>
      <c r="AU1113" s="254" t="s">
        <v>80</v>
      </c>
      <c r="AV1113" s="14" t="s">
        <v>80</v>
      </c>
      <c r="AW1113" s="14" t="s">
        <v>33</v>
      </c>
      <c r="AX1113" s="14" t="s">
        <v>72</v>
      </c>
      <c r="AY1113" s="254" t="s">
        <v>136</v>
      </c>
    </row>
    <row r="1114" s="14" customFormat="1">
      <c r="A1114" s="14"/>
      <c r="B1114" s="244"/>
      <c r="C1114" s="245"/>
      <c r="D1114" s="235" t="s">
        <v>147</v>
      </c>
      <c r="E1114" s="246" t="s">
        <v>19</v>
      </c>
      <c r="F1114" s="247" t="s">
        <v>942</v>
      </c>
      <c r="G1114" s="245"/>
      <c r="H1114" s="248">
        <v>4.4000000000000004</v>
      </c>
      <c r="I1114" s="249"/>
      <c r="J1114" s="245"/>
      <c r="K1114" s="245"/>
      <c r="L1114" s="250"/>
      <c r="M1114" s="251"/>
      <c r="N1114" s="252"/>
      <c r="O1114" s="252"/>
      <c r="P1114" s="252"/>
      <c r="Q1114" s="252"/>
      <c r="R1114" s="252"/>
      <c r="S1114" s="252"/>
      <c r="T1114" s="253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4" t="s">
        <v>147</v>
      </c>
      <c r="AU1114" s="254" t="s">
        <v>80</v>
      </c>
      <c r="AV1114" s="14" t="s">
        <v>80</v>
      </c>
      <c r="AW1114" s="14" t="s">
        <v>33</v>
      </c>
      <c r="AX1114" s="14" t="s">
        <v>72</v>
      </c>
      <c r="AY1114" s="254" t="s">
        <v>136</v>
      </c>
    </row>
    <row r="1115" s="14" customFormat="1">
      <c r="A1115" s="14"/>
      <c r="B1115" s="244"/>
      <c r="C1115" s="245"/>
      <c r="D1115" s="235" t="s">
        <v>147</v>
      </c>
      <c r="E1115" s="246" t="s">
        <v>19</v>
      </c>
      <c r="F1115" s="247" t="s">
        <v>943</v>
      </c>
      <c r="G1115" s="245"/>
      <c r="H1115" s="248">
        <v>4.6399999999999997</v>
      </c>
      <c r="I1115" s="249"/>
      <c r="J1115" s="245"/>
      <c r="K1115" s="245"/>
      <c r="L1115" s="250"/>
      <c r="M1115" s="251"/>
      <c r="N1115" s="252"/>
      <c r="O1115" s="252"/>
      <c r="P1115" s="252"/>
      <c r="Q1115" s="252"/>
      <c r="R1115" s="252"/>
      <c r="S1115" s="252"/>
      <c r="T1115" s="253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54" t="s">
        <v>147</v>
      </c>
      <c r="AU1115" s="254" t="s">
        <v>80</v>
      </c>
      <c r="AV1115" s="14" t="s">
        <v>80</v>
      </c>
      <c r="AW1115" s="14" t="s">
        <v>33</v>
      </c>
      <c r="AX1115" s="14" t="s">
        <v>72</v>
      </c>
      <c r="AY1115" s="254" t="s">
        <v>136</v>
      </c>
    </row>
    <row r="1116" s="15" customFormat="1">
      <c r="A1116" s="15"/>
      <c r="B1116" s="255"/>
      <c r="C1116" s="256"/>
      <c r="D1116" s="235" t="s">
        <v>147</v>
      </c>
      <c r="E1116" s="257" t="s">
        <v>19</v>
      </c>
      <c r="F1116" s="258" t="s">
        <v>166</v>
      </c>
      <c r="G1116" s="256"/>
      <c r="H1116" s="259">
        <v>86.739999999999995</v>
      </c>
      <c r="I1116" s="260"/>
      <c r="J1116" s="256"/>
      <c r="K1116" s="256"/>
      <c r="L1116" s="261"/>
      <c r="M1116" s="262"/>
      <c r="N1116" s="263"/>
      <c r="O1116" s="263"/>
      <c r="P1116" s="263"/>
      <c r="Q1116" s="263"/>
      <c r="R1116" s="263"/>
      <c r="S1116" s="263"/>
      <c r="T1116" s="264"/>
      <c r="U1116" s="15"/>
      <c r="V1116" s="15"/>
      <c r="W1116" s="15"/>
      <c r="X1116" s="15"/>
      <c r="Y1116" s="15"/>
      <c r="Z1116" s="15"/>
      <c r="AA1116" s="15"/>
      <c r="AB1116" s="15"/>
      <c r="AC1116" s="15"/>
      <c r="AD1116" s="15"/>
      <c r="AE1116" s="15"/>
      <c r="AT1116" s="265" t="s">
        <v>147</v>
      </c>
      <c r="AU1116" s="265" t="s">
        <v>80</v>
      </c>
      <c r="AV1116" s="15" t="s">
        <v>156</v>
      </c>
      <c r="AW1116" s="15" t="s">
        <v>33</v>
      </c>
      <c r="AX1116" s="15" t="s">
        <v>72</v>
      </c>
      <c r="AY1116" s="265" t="s">
        <v>136</v>
      </c>
    </row>
    <row r="1117" s="16" customFormat="1">
      <c r="A1117" s="16"/>
      <c r="B1117" s="266"/>
      <c r="C1117" s="267"/>
      <c r="D1117" s="235" t="s">
        <v>147</v>
      </c>
      <c r="E1117" s="268" t="s">
        <v>19</v>
      </c>
      <c r="F1117" s="269" t="s">
        <v>167</v>
      </c>
      <c r="G1117" s="267"/>
      <c r="H1117" s="270">
        <v>86.739999999999995</v>
      </c>
      <c r="I1117" s="271"/>
      <c r="J1117" s="267"/>
      <c r="K1117" s="267"/>
      <c r="L1117" s="272"/>
      <c r="M1117" s="273"/>
      <c r="N1117" s="274"/>
      <c r="O1117" s="274"/>
      <c r="P1117" s="274"/>
      <c r="Q1117" s="274"/>
      <c r="R1117" s="274"/>
      <c r="S1117" s="274"/>
      <c r="T1117" s="275"/>
      <c r="U1117" s="16"/>
      <c r="V1117" s="16"/>
      <c r="W1117" s="16"/>
      <c r="X1117" s="16"/>
      <c r="Y1117" s="16"/>
      <c r="Z1117" s="16"/>
      <c r="AA1117" s="16"/>
      <c r="AB1117" s="16"/>
      <c r="AC1117" s="16"/>
      <c r="AD1117" s="16"/>
      <c r="AE1117" s="16"/>
      <c r="AT1117" s="276" t="s">
        <v>147</v>
      </c>
      <c r="AU1117" s="276" t="s">
        <v>80</v>
      </c>
      <c r="AV1117" s="16" t="s">
        <v>143</v>
      </c>
      <c r="AW1117" s="16" t="s">
        <v>33</v>
      </c>
      <c r="AX1117" s="16" t="s">
        <v>76</v>
      </c>
      <c r="AY1117" s="276" t="s">
        <v>136</v>
      </c>
    </row>
    <row r="1118" s="2" customFormat="1" ht="16.5" customHeight="1">
      <c r="A1118" s="41"/>
      <c r="B1118" s="42"/>
      <c r="C1118" s="277" t="s">
        <v>948</v>
      </c>
      <c r="D1118" s="277" t="s">
        <v>312</v>
      </c>
      <c r="E1118" s="278" t="s">
        <v>922</v>
      </c>
      <c r="F1118" s="279" t="s">
        <v>923</v>
      </c>
      <c r="G1118" s="280" t="s">
        <v>195</v>
      </c>
      <c r="H1118" s="281">
        <v>91.076999999999998</v>
      </c>
      <c r="I1118" s="282"/>
      <c r="J1118" s="283">
        <f>ROUND(I1118*H1118,2)</f>
        <v>0</v>
      </c>
      <c r="K1118" s="279" t="s">
        <v>142</v>
      </c>
      <c r="L1118" s="284"/>
      <c r="M1118" s="285" t="s">
        <v>19</v>
      </c>
      <c r="N1118" s="286" t="s">
        <v>43</v>
      </c>
      <c r="O1118" s="87"/>
      <c r="P1118" s="224">
        <f>O1118*H1118</f>
        <v>0</v>
      </c>
      <c r="Q1118" s="224">
        <v>0.00012</v>
      </c>
      <c r="R1118" s="224">
        <f>Q1118*H1118</f>
        <v>0.01092924</v>
      </c>
      <c r="S1118" s="224">
        <v>0</v>
      </c>
      <c r="T1118" s="225">
        <f>S1118*H1118</f>
        <v>0</v>
      </c>
      <c r="U1118" s="41"/>
      <c r="V1118" s="41"/>
      <c r="W1118" s="41"/>
      <c r="X1118" s="41"/>
      <c r="Y1118" s="41"/>
      <c r="Z1118" s="41"/>
      <c r="AA1118" s="41"/>
      <c r="AB1118" s="41"/>
      <c r="AC1118" s="41"/>
      <c r="AD1118" s="41"/>
      <c r="AE1118" s="41"/>
      <c r="AR1118" s="226" t="s">
        <v>364</v>
      </c>
      <c r="AT1118" s="226" t="s">
        <v>312</v>
      </c>
      <c r="AU1118" s="226" t="s">
        <v>80</v>
      </c>
      <c r="AY1118" s="20" t="s">
        <v>136</v>
      </c>
      <c r="BE1118" s="227">
        <f>IF(N1118="základní",J1118,0)</f>
        <v>0</v>
      </c>
      <c r="BF1118" s="227">
        <f>IF(N1118="snížená",J1118,0)</f>
        <v>0</v>
      </c>
      <c r="BG1118" s="227">
        <f>IF(N1118="zákl. přenesená",J1118,0)</f>
        <v>0</v>
      </c>
      <c r="BH1118" s="227">
        <f>IF(N1118="sníž. přenesená",J1118,0)</f>
        <v>0</v>
      </c>
      <c r="BI1118" s="227">
        <f>IF(N1118="nulová",J1118,0)</f>
        <v>0</v>
      </c>
      <c r="BJ1118" s="20" t="s">
        <v>76</v>
      </c>
      <c r="BK1118" s="227">
        <f>ROUND(I1118*H1118,2)</f>
        <v>0</v>
      </c>
      <c r="BL1118" s="20" t="s">
        <v>259</v>
      </c>
      <c r="BM1118" s="226" t="s">
        <v>949</v>
      </c>
    </row>
    <row r="1119" s="14" customFormat="1">
      <c r="A1119" s="14"/>
      <c r="B1119" s="244"/>
      <c r="C1119" s="245"/>
      <c r="D1119" s="235" t="s">
        <v>147</v>
      </c>
      <c r="E1119" s="245"/>
      <c r="F1119" s="247" t="s">
        <v>950</v>
      </c>
      <c r="G1119" s="245"/>
      <c r="H1119" s="248">
        <v>91.076999999999998</v>
      </c>
      <c r="I1119" s="249"/>
      <c r="J1119" s="245"/>
      <c r="K1119" s="245"/>
      <c r="L1119" s="250"/>
      <c r="M1119" s="251"/>
      <c r="N1119" s="252"/>
      <c r="O1119" s="252"/>
      <c r="P1119" s="252"/>
      <c r="Q1119" s="252"/>
      <c r="R1119" s="252"/>
      <c r="S1119" s="252"/>
      <c r="T1119" s="253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4" t="s">
        <v>147</v>
      </c>
      <c r="AU1119" s="254" t="s">
        <v>80</v>
      </c>
      <c r="AV1119" s="14" t="s">
        <v>80</v>
      </c>
      <c r="AW1119" s="14" t="s">
        <v>4</v>
      </c>
      <c r="AX1119" s="14" t="s">
        <v>76</v>
      </c>
      <c r="AY1119" s="254" t="s">
        <v>136</v>
      </c>
    </row>
    <row r="1120" s="2" customFormat="1" ht="16.5" customHeight="1">
      <c r="A1120" s="41"/>
      <c r="B1120" s="42"/>
      <c r="C1120" s="215" t="s">
        <v>951</v>
      </c>
      <c r="D1120" s="215" t="s">
        <v>138</v>
      </c>
      <c r="E1120" s="216" t="s">
        <v>952</v>
      </c>
      <c r="F1120" s="217" t="s">
        <v>953</v>
      </c>
      <c r="G1120" s="218" t="s">
        <v>195</v>
      </c>
      <c r="H1120" s="219">
        <v>116.74</v>
      </c>
      <c r="I1120" s="220"/>
      <c r="J1120" s="221">
        <f>ROUND(I1120*H1120,2)</f>
        <v>0</v>
      </c>
      <c r="K1120" s="217" t="s">
        <v>142</v>
      </c>
      <c r="L1120" s="47"/>
      <c r="M1120" s="222" t="s">
        <v>19</v>
      </c>
      <c r="N1120" s="223" t="s">
        <v>43</v>
      </c>
      <c r="O1120" s="87"/>
      <c r="P1120" s="224">
        <f>O1120*H1120</f>
        <v>0</v>
      </c>
      <c r="Q1120" s="224">
        <v>9.0000000000000006E-05</v>
      </c>
      <c r="R1120" s="224">
        <f>Q1120*H1120</f>
        <v>0.0105066</v>
      </c>
      <c r="S1120" s="224">
        <v>0</v>
      </c>
      <c r="T1120" s="225">
        <f>S1120*H1120</f>
        <v>0</v>
      </c>
      <c r="U1120" s="41"/>
      <c r="V1120" s="41"/>
      <c r="W1120" s="41"/>
      <c r="X1120" s="41"/>
      <c r="Y1120" s="41"/>
      <c r="Z1120" s="41"/>
      <c r="AA1120" s="41"/>
      <c r="AB1120" s="41"/>
      <c r="AC1120" s="41"/>
      <c r="AD1120" s="41"/>
      <c r="AE1120" s="41"/>
      <c r="AR1120" s="226" t="s">
        <v>259</v>
      </c>
      <c r="AT1120" s="226" t="s">
        <v>138</v>
      </c>
      <c r="AU1120" s="226" t="s">
        <v>80</v>
      </c>
      <c r="AY1120" s="20" t="s">
        <v>136</v>
      </c>
      <c r="BE1120" s="227">
        <f>IF(N1120="základní",J1120,0)</f>
        <v>0</v>
      </c>
      <c r="BF1120" s="227">
        <f>IF(N1120="snížená",J1120,0)</f>
        <v>0</v>
      </c>
      <c r="BG1120" s="227">
        <f>IF(N1120="zákl. přenesená",J1120,0)</f>
        <v>0</v>
      </c>
      <c r="BH1120" s="227">
        <f>IF(N1120="sníž. přenesená",J1120,0)</f>
        <v>0</v>
      </c>
      <c r="BI1120" s="227">
        <f>IF(N1120="nulová",J1120,0)</f>
        <v>0</v>
      </c>
      <c r="BJ1120" s="20" t="s">
        <v>76</v>
      </c>
      <c r="BK1120" s="227">
        <f>ROUND(I1120*H1120,2)</f>
        <v>0</v>
      </c>
      <c r="BL1120" s="20" t="s">
        <v>259</v>
      </c>
      <c r="BM1120" s="226" t="s">
        <v>954</v>
      </c>
    </row>
    <row r="1121" s="2" customFormat="1">
      <c r="A1121" s="41"/>
      <c r="B1121" s="42"/>
      <c r="C1121" s="43"/>
      <c r="D1121" s="228" t="s">
        <v>145</v>
      </c>
      <c r="E1121" s="43"/>
      <c r="F1121" s="229" t="s">
        <v>955</v>
      </c>
      <c r="G1121" s="43"/>
      <c r="H1121" s="43"/>
      <c r="I1121" s="230"/>
      <c r="J1121" s="43"/>
      <c r="K1121" s="43"/>
      <c r="L1121" s="47"/>
      <c r="M1121" s="231"/>
      <c r="N1121" s="232"/>
      <c r="O1121" s="87"/>
      <c r="P1121" s="87"/>
      <c r="Q1121" s="87"/>
      <c r="R1121" s="87"/>
      <c r="S1121" s="87"/>
      <c r="T1121" s="88"/>
      <c r="U1121" s="41"/>
      <c r="V1121" s="41"/>
      <c r="W1121" s="41"/>
      <c r="X1121" s="41"/>
      <c r="Y1121" s="41"/>
      <c r="Z1121" s="41"/>
      <c r="AA1121" s="41"/>
      <c r="AB1121" s="41"/>
      <c r="AC1121" s="41"/>
      <c r="AD1121" s="41"/>
      <c r="AE1121" s="41"/>
      <c r="AT1121" s="20" t="s">
        <v>145</v>
      </c>
      <c r="AU1121" s="20" t="s">
        <v>80</v>
      </c>
    </row>
    <row r="1122" s="13" customFormat="1">
      <c r="A1122" s="13"/>
      <c r="B1122" s="233"/>
      <c r="C1122" s="234"/>
      <c r="D1122" s="235" t="s">
        <v>147</v>
      </c>
      <c r="E1122" s="236" t="s">
        <v>19</v>
      </c>
      <c r="F1122" s="237" t="s">
        <v>163</v>
      </c>
      <c r="G1122" s="234"/>
      <c r="H1122" s="236" t="s">
        <v>19</v>
      </c>
      <c r="I1122" s="238"/>
      <c r="J1122" s="234"/>
      <c r="K1122" s="234"/>
      <c r="L1122" s="239"/>
      <c r="M1122" s="240"/>
      <c r="N1122" s="241"/>
      <c r="O1122" s="241"/>
      <c r="P1122" s="241"/>
      <c r="Q1122" s="241"/>
      <c r="R1122" s="241"/>
      <c r="S1122" s="241"/>
      <c r="T1122" s="242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43" t="s">
        <v>147</v>
      </c>
      <c r="AU1122" s="243" t="s">
        <v>80</v>
      </c>
      <c r="AV1122" s="13" t="s">
        <v>76</v>
      </c>
      <c r="AW1122" s="13" t="s">
        <v>33</v>
      </c>
      <c r="AX1122" s="13" t="s">
        <v>72</v>
      </c>
      <c r="AY1122" s="243" t="s">
        <v>136</v>
      </c>
    </row>
    <row r="1123" s="14" customFormat="1">
      <c r="A1123" s="14"/>
      <c r="B1123" s="244"/>
      <c r="C1123" s="245"/>
      <c r="D1123" s="235" t="s">
        <v>147</v>
      </c>
      <c r="E1123" s="246" t="s">
        <v>19</v>
      </c>
      <c r="F1123" s="247" t="s">
        <v>956</v>
      </c>
      <c r="G1123" s="245"/>
      <c r="H1123" s="248">
        <v>86.739999999999995</v>
      </c>
      <c r="I1123" s="249"/>
      <c r="J1123" s="245"/>
      <c r="K1123" s="245"/>
      <c r="L1123" s="250"/>
      <c r="M1123" s="251"/>
      <c r="N1123" s="252"/>
      <c r="O1123" s="252"/>
      <c r="P1123" s="252"/>
      <c r="Q1123" s="252"/>
      <c r="R1123" s="252"/>
      <c r="S1123" s="252"/>
      <c r="T1123" s="253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4" t="s">
        <v>147</v>
      </c>
      <c r="AU1123" s="254" t="s">
        <v>80</v>
      </c>
      <c r="AV1123" s="14" t="s">
        <v>80</v>
      </c>
      <c r="AW1123" s="14" t="s">
        <v>33</v>
      </c>
      <c r="AX1123" s="14" t="s">
        <v>72</v>
      </c>
      <c r="AY1123" s="254" t="s">
        <v>136</v>
      </c>
    </row>
    <row r="1124" s="14" customFormat="1">
      <c r="A1124" s="14"/>
      <c r="B1124" s="244"/>
      <c r="C1124" s="245"/>
      <c r="D1124" s="235" t="s">
        <v>147</v>
      </c>
      <c r="E1124" s="246" t="s">
        <v>19</v>
      </c>
      <c r="F1124" s="247" t="s">
        <v>957</v>
      </c>
      <c r="G1124" s="245"/>
      <c r="H1124" s="248">
        <v>30</v>
      </c>
      <c r="I1124" s="249"/>
      <c r="J1124" s="245"/>
      <c r="K1124" s="245"/>
      <c r="L1124" s="250"/>
      <c r="M1124" s="251"/>
      <c r="N1124" s="252"/>
      <c r="O1124" s="252"/>
      <c r="P1124" s="252"/>
      <c r="Q1124" s="252"/>
      <c r="R1124" s="252"/>
      <c r="S1124" s="252"/>
      <c r="T1124" s="253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4" t="s">
        <v>147</v>
      </c>
      <c r="AU1124" s="254" t="s">
        <v>80</v>
      </c>
      <c r="AV1124" s="14" t="s">
        <v>80</v>
      </c>
      <c r="AW1124" s="14" t="s">
        <v>33</v>
      </c>
      <c r="AX1124" s="14" t="s">
        <v>72</v>
      </c>
      <c r="AY1124" s="254" t="s">
        <v>136</v>
      </c>
    </row>
    <row r="1125" s="16" customFormat="1">
      <c r="A1125" s="16"/>
      <c r="B1125" s="266"/>
      <c r="C1125" s="267"/>
      <c r="D1125" s="235" t="s">
        <v>147</v>
      </c>
      <c r="E1125" s="268" t="s">
        <v>19</v>
      </c>
      <c r="F1125" s="269" t="s">
        <v>167</v>
      </c>
      <c r="G1125" s="267"/>
      <c r="H1125" s="270">
        <v>116.74</v>
      </c>
      <c r="I1125" s="271"/>
      <c r="J1125" s="267"/>
      <c r="K1125" s="267"/>
      <c r="L1125" s="272"/>
      <c r="M1125" s="273"/>
      <c r="N1125" s="274"/>
      <c r="O1125" s="274"/>
      <c r="P1125" s="274"/>
      <c r="Q1125" s="274"/>
      <c r="R1125" s="274"/>
      <c r="S1125" s="274"/>
      <c r="T1125" s="275"/>
      <c r="U1125" s="16"/>
      <c r="V1125" s="16"/>
      <c r="W1125" s="16"/>
      <c r="X1125" s="16"/>
      <c r="Y1125" s="16"/>
      <c r="Z1125" s="16"/>
      <c r="AA1125" s="16"/>
      <c r="AB1125" s="16"/>
      <c r="AC1125" s="16"/>
      <c r="AD1125" s="16"/>
      <c r="AE1125" s="16"/>
      <c r="AT1125" s="276" t="s">
        <v>147</v>
      </c>
      <c r="AU1125" s="276" t="s">
        <v>80</v>
      </c>
      <c r="AV1125" s="16" t="s">
        <v>143</v>
      </c>
      <c r="AW1125" s="16" t="s">
        <v>33</v>
      </c>
      <c r="AX1125" s="16" t="s">
        <v>76</v>
      </c>
      <c r="AY1125" s="276" t="s">
        <v>136</v>
      </c>
    </row>
    <row r="1126" s="2" customFormat="1" ht="16.5" customHeight="1">
      <c r="A1126" s="41"/>
      <c r="B1126" s="42"/>
      <c r="C1126" s="215" t="s">
        <v>958</v>
      </c>
      <c r="D1126" s="215" t="s">
        <v>138</v>
      </c>
      <c r="E1126" s="216" t="s">
        <v>959</v>
      </c>
      <c r="F1126" s="217" t="s">
        <v>960</v>
      </c>
      <c r="G1126" s="218" t="s">
        <v>181</v>
      </c>
      <c r="H1126" s="219">
        <v>130.93000000000001</v>
      </c>
      <c r="I1126" s="220"/>
      <c r="J1126" s="221">
        <f>ROUND(I1126*H1126,2)</f>
        <v>0</v>
      </c>
      <c r="K1126" s="217" t="s">
        <v>142</v>
      </c>
      <c r="L1126" s="47"/>
      <c r="M1126" s="222" t="s">
        <v>19</v>
      </c>
      <c r="N1126" s="223" t="s">
        <v>43</v>
      </c>
      <c r="O1126" s="87"/>
      <c r="P1126" s="224">
        <f>O1126*H1126</f>
        <v>0</v>
      </c>
      <c r="Q1126" s="224">
        <v>4.5000000000000003E-05</v>
      </c>
      <c r="R1126" s="224">
        <f>Q1126*H1126</f>
        <v>0.0058918500000000006</v>
      </c>
      <c r="S1126" s="224">
        <v>0</v>
      </c>
      <c r="T1126" s="225">
        <f>S1126*H1126</f>
        <v>0</v>
      </c>
      <c r="U1126" s="41"/>
      <c r="V1126" s="41"/>
      <c r="W1126" s="41"/>
      <c r="X1126" s="41"/>
      <c r="Y1126" s="41"/>
      <c r="Z1126" s="41"/>
      <c r="AA1126" s="41"/>
      <c r="AB1126" s="41"/>
      <c r="AC1126" s="41"/>
      <c r="AD1126" s="41"/>
      <c r="AE1126" s="41"/>
      <c r="AR1126" s="226" t="s">
        <v>259</v>
      </c>
      <c r="AT1126" s="226" t="s">
        <v>138</v>
      </c>
      <c r="AU1126" s="226" t="s">
        <v>80</v>
      </c>
      <c r="AY1126" s="20" t="s">
        <v>136</v>
      </c>
      <c r="BE1126" s="227">
        <f>IF(N1126="základní",J1126,0)</f>
        <v>0</v>
      </c>
      <c r="BF1126" s="227">
        <f>IF(N1126="snížená",J1126,0)</f>
        <v>0</v>
      </c>
      <c r="BG1126" s="227">
        <f>IF(N1126="zákl. přenesená",J1126,0)</f>
        <v>0</v>
      </c>
      <c r="BH1126" s="227">
        <f>IF(N1126="sníž. přenesená",J1126,0)</f>
        <v>0</v>
      </c>
      <c r="BI1126" s="227">
        <f>IF(N1126="nulová",J1126,0)</f>
        <v>0</v>
      </c>
      <c r="BJ1126" s="20" t="s">
        <v>76</v>
      </c>
      <c r="BK1126" s="227">
        <f>ROUND(I1126*H1126,2)</f>
        <v>0</v>
      </c>
      <c r="BL1126" s="20" t="s">
        <v>259</v>
      </c>
      <c r="BM1126" s="226" t="s">
        <v>961</v>
      </c>
    </row>
    <row r="1127" s="2" customFormat="1">
      <c r="A1127" s="41"/>
      <c r="B1127" s="42"/>
      <c r="C1127" s="43"/>
      <c r="D1127" s="228" t="s">
        <v>145</v>
      </c>
      <c r="E1127" s="43"/>
      <c r="F1127" s="229" t="s">
        <v>962</v>
      </c>
      <c r="G1127" s="43"/>
      <c r="H1127" s="43"/>
      <c r="I1127" s="230"/>
      <c r="J1127" s="43"/>
      <c r="K1127" s="43"/>
      <c r="L1127" s="47"/>
      <c r="M1127" s="231"/>
      <c r="N1127" s="232"/>
      <c r="O1127" s="87"/>
      <c r="P1127" s="87"/>
      <c r="Q1127" s="87"/>
      <c r="R1127" s="87"/>
      <c r="S1127" s="87"/>
      <c r="T1127" s="88"/>
      <c r="U1127" s="41"/>
      <c r="V1127" s="41"/>
      <c r="W1127" s="41"/>
      <c r="X1127" s="41"/>
      <c r="Y1127" s="41"/>
      <c r="Z1127" s="41"/>
      <c r="AA1127" s="41"/>
      <c r="AB1127" s="41"/>
      <c r="AC1127" s="41"/>
      <c r="AD1127" s="41"/>
      <c r="AE1127" s="41"/>
      <c r="AT1127" s="20" t="s">
        <v>145</v>
      </c>
      <c r="AU1127" s="20" t="s">
        <v>80</v>
      </c>
    </row>
    <row r="1128" s="2" customFormat="1" ht="24.15" customHeight="1">
      <c r="A1128" s="41"/>
      <c r="B1128" s="42"/>
      <c r="C1128" s="215" t="s">
        <v>963</v>
      </c>
      <c r="D1128" s="215" t="s">
        <v>138</v>
      </c>
      <c r="E1128" s="216" t="s">
        <v>964</v>
      </c>
      <c r="F1128" s="217" t="s">
        <v>965</v>
      </c>
      <c r="G1128" s="218" t="s">
        <v>280</v>
      </c>
      <c r="H1128" s="219">
        <v>3.1110000000000002</v>
      </c>
      <c r="I1128" s="220"/>
      <c r="J1128" s="221">
        <f>ROUND(I1128*H1128,2)</f>
        <v>0</v>
      </c>
      <c r="K1128" s="217" t="s">
        <v>142</v>
      </c>
      <c r="L1128" s="47"/>
      <c r="M1128" s="222" t="s">
        <v>19</v>
      </c>
      <c r="N1128" s="223" t="s">
        <v>43</v>
      </c>
      <c r="O1128" s="87"/>
      <c r="P1128" s="224">
        <f>O1128*H1128</f>
        <v>0</v>
      </c>
      <c r="Q1128" s="224">
        <v>0</v>
      </c>
      <c r="R1128" s="224">
        <f>Q1128*H1128</f>
        <v>0</v>
      </c>
      <c r="S1128" s="224">
        <v>0</v>
      </c>
      <c r="T1128" s="225">
        <f>S1128*H1128</f>
        <v>0</v>
      </c>
      <c r="U1128" s="41"/>
      <c r="V1128" s="41"/>
      <c r="W1128" s="41"/>
      <c r="X1128" s="41"/>
      <c r="Y1128" s="41"/>
      <c r="Z1128" s="41"/>
      <c r="AA1128" s="41"/>
      <c r="AB1128" s="41"/>
      <c r="AC1128" s="41"/>
      <c r="AD1128" s="41"/>
      <c r="AE1128" s="41"/>
      <c r="AR1128" s="226" t="s">
        <v>259</v>
      </c>
      <c r="AT1128" s="226" t="s">
        <v>138</v>
      </c>
      <c r="AU1128" s="226" t="s">
        <v>80</v>
      </c>
      <c r="AY1128" s="20" t="s">
        <v>136</v>
      </c>
      <c r="BE1128" s="227">
        <f>IF(N1128="základní",J1128,0)</f>
        <v>0</v>
      </c>
      <c r="BF1128" s="227">
        <f>IF(N1128="snížená",J1128,0)</f>
        <v>0</v>
      </c>
      <c r="BG1128" s="227">
        <f>IF(N1128="zákl. přenesená",J1128,0)</f>
        <v>0</v>
      </c>
      <c r="BH1128" s="227">
        <f>IF(N1128="sníž. přenesená",J1128,0)</f>
        <v>0</v>
      </c>
      <c r="BI1128" s="227">
        <f>IF(N1128="nulová",J1128,0)</f>
        <v>0</v>
      </c>
      <c r="BJ1128" s="20" t="s">
        <v>76</v>
      </c>
      <c r="BK1128" s="227">
        <f>ROUND(I1128*H1128,2)</f>
        <v>0</v>
      </c>
      <c r="BL1128" s="20" t="s">
        <v>259</v>
      </c>
      <c r="BM1128" s="226" t="s">
        <v>966</v>
      </c>
    </row>
    <row r="1129" s="2" customFormat="1">
      <c r="A1129" s="41"/>
      <c r="B1129" s="42"/>
      <c r="C1129" s="43"/>
      <c r="D1129" s="228" t="s">
        <v>145</v>
      </c>
      <c r="E1129" s="43"/>
      <c r="F1129" s="229" t="s">
        <v>967</v>
      </c>
      <c r="G1129" s="43"/>
      <c r="H1129" s="43"/>
      <c r="I1129" s="230"/>
      <c r="J1129" s="43"/>
      <c r="K1129" s="43"/>
      <c r="L1129" s="47"/>
      <c r="M1129" s="231"/>
      <c r="N1129" s="232"/>
      <c r="O1129" s="87"/>
      <c r="P1129" s="87"/>
      <c r="Q1129" s="87"/>
      <c r="R1129" s="87"/>
      <c r="S1129" s="87"/>
      <c r="T1129" s="88"/>
      <c r="U1129" s="41"/>
      <c r="V1129" s="41"/>
      <c r="W1129" s="41"/>
      <c r="X1129" s="41"/>
      <c r="Y1129" s="41"/>
      <c r="Z1129" s="41"/>
      <c r="AA1129" s="41"/>
      <c r="AB1129" s="41"/>
      <c r="AC1129" s="41"/>
      <c r="AD1129" s="41"/>
      <c r="AE1129" s="41"/>
      <c r="AT1129" s="20" t="s">
        <v>145</v>
      </c>
      <c r="AU1129" s="20" t="s">
        <v>80</v>
      </c>
    </row>
    <row r="1130" s="12" customFormat="1" ht="22.8" customHeight="1">
      <c r="A1130" s="12"/>
      <c r="B1130" s="199"/>
      <c r="C1130" s="200"/>
      <c r="D1130" s="201" t="s">
        <v>71</v>
      </c>
      <c r="E1130" s="213" t="s">
        <v>968</v>
      </c>
      <c r="F1130" s="213" t="s">
        <v>969</v>
      </c>
      <c r="G1130" s="200"/>
      <c r="H1130" s="200"/>
      <c r="I1130" s="203"/>
      <c r="J1130" s="214">
        <f>BK1130</f>
        <v>0</v>
      </c>
      <c r="K1130" s="200"/>
      <c r="L1130" s="205"/>
      <c r="M1130" s="206"/>
      <c r="N1130" s="207"/>
      <c r="O1130" s="207"/>
      <c r="P1130" s="208">
        <f>SUM(P1131:P1169)</f>
        <v>0</v>
      </c>
      <c r="Q1130" s="207"/>
      <c r="R1130" s="208">
        <f>SUM(R1131:R1169)</f>
        <v>0.037803099999999999</v>
      </c>
      <c r="S1130" s="207"/>
      <c r="T1130" s="209">
        <f>SUM(T1131:T1169)</f>
        <v>0</v>
      </c>
      <c r="U1130" s="12"/>
      <c r="V1130" s="12"/>
      <c r="W1130" s="12"/>
      <c r="X1130" s="12"/>
      <c r="Y1130" s="12"/>
      <c r="Z1130" s="12"/>
      <c r="AA1130" s="12"/>
      <c r="AB1130" s="12"/>
      <c r="AC1130" s="12"/>
      <c r="AD1130" s="12"/>
      <c r="AE1130" s="12"/>
      <c r="AR1130" s="210" t="s">
        <v>80</v>
      </c>
      <c r="AT1130" s="211" t="s">
        <v>71</v>
      </c>
      <c r="AU1130" s="211" t="s">
        <v>76</v>
      </c>
      <c r="AY1130" s="210" t="s">
        <v>136</v>
      </c>
      <c r="BK1130" s="212">
        <f>SUM(BK1131:BK1169)</f>
        <v>0</v>
      </c>
    </row>
    <row r="1131" s="2" customFormat="1" ht="24.15" customHeight="1">
      <c r="A1131" s="41"/>
      <c r="B1131" s="42"/>
      <c r="C1131" s="215" t="s">
        <v>970</v>
      </c>
      <c r="D1131" s="215" t="s">
        <v>138</v>
      </c>
      <c r="E1131" s="216" t="s">
        <v>971</v>
      </c>
      <c r="F1131" s="217" t="s">
        <v>972</v>
      </c>
      <c r="G1131" s="218" t="s">
        <v>181</v>
      </c>
      <c r="H1131" s="219">
        <v>20</v>
      </c>
      <c r="I1131" s="220"/>
      <c r="J1131" s="221">
        <f>ROUND(I1131*H1131,2)</f>
        <v>0</v>
      </c>
      <c r="K1131" s="217" t="s">
        <v>142</v>
      </c>
      <c r="L1131" s="47"/>
      <c r="M1131" s="222" t="s">
        <v>19</v>
      </c>
      <c r="N1131" s="223" t="s">
        <v>43</v>
      </c>
      <c r="O1131" s="87"/>
      <c r="P1131" s="224">
        <f>O1131*H1131</f>
        <v>0</v>
      </c>
      <c r="Q1131" s="224">
        <v>8.0000000000000007E-05</v>
      </c>
      <c r="R1131" s="224">
        <f>Q1131*H1131</f>
        <v>0.0016000000000000001</v>
      </c>
      <c r="S1131" s="224">
        <v>0</v>
      </c>
      <c r="T1131" s="225">
        <f>S1131*H1131</f>
        <v>0</v>
      </c>
      <c r="U1131" s="41"/>
      <c r="V1131" s="41"/>
      <c r="W1131" s="41"/>
      <c r="X1131" s="41"/>
      <c r="Y1131" s="41"/>
      <c r="Z1131" s="41"/>
      <c r="AA1131" s="41"/>
      <c r="AB1131" s="41"/>
      <c r="AC1131" s="41"/>
      <c r="AD1131" s="41"/>
      <c r="AE1131" s="41"/>
      <c r="AR1131" s="226" t="s">
        <v>259</v>
      </c>
      <c r="AT1131" s="226" t="s">
        <v>138</v>
      </c>
      <c r="AU1131" s="226" t="s">
        <v>80</v>
      </c>
      <c r="AY1131" s="20" t="s">
        <v>136</v>
      </c>
      <c r="BE1131" s="227">
        <f>IF(N1131="základní",J1131,0)</f>
        <v>0</v>
      </c>
      <c r="BF1131" s="227">
        <f>IF(N1131="snížená",J1131,0)</f>
        <v>0</v>
      </c>
      <c r="BG1131" s="227">
        <f>IF(N1131="zákl. přenesená",J1131,0)</f>
        <v>0</v>
      </c>
      <c r="BH1131" s="227">
        <f>IF(N1131="sníž. přenesená",J1131,0)</f>
        <v>0</v>
      </c>
      <c r="BI1131" s="227">
        <f>IF(N1131="nulová",J1131,0)</f>
        <v>0</v>
      </c>
      <c r="BJ1131" s="20" t="s">
        <v>76</v>
      </c>
      <c r="BK1131" s="227">
        <f>ROUND(I1131*H1131,2)</f>
        <v>0</v>
      </c>
      <c r="BL1131" s="20" t="s">
        <v>259</v>
      </c>
      <c r="BM1131" s="226" t="s">
        <v>973</v>
      </c>
    </row>
    <row r="1132" s="2" customFormat="1">
      <c r="A1132" s="41"/>
      <c r="B1132" s="42"/>
      <c r="C1132" s="43"/>
      <c r="D1132" s="228" t="s">
        <v>145</v>
      </c>
      <c r="E1132" s="43"/>
      <c r="F1132" s="229" t="s">
        <v>974</v>
      </c>
      <c r="G1132" s="43"/>
      <c r="H1132" s="43"/>
      <c r="I1132" s="230"/>
      <c r="J1132" s="43"/>
      <c r="K1132" s="43"/>
      <c r="L1132" s="47"/>
      <c r="M1132" s="231"/>
      <c r="N1132" s="232"/>
      <c r="O1132" s="87"/>
      <c r="P1132" s="87"/>
      <c r="Q1132" s="87"/>
      <c r="R1132" s="87"/>
      <c r="S1132" s="87"/>
      <c r="T1132" s="88"/>
      <c r="U1132" s="41"/>
      <c r="V1132" s="41"/>
      <c r="W1132" s="41"/>
      <c r="X1132" s="41"/>
      <c r="Y1132" s="41"/>
      <c r="Z1132" s="41"/>
      <c r="AA1132" s="41"/>
      <c r="AB1132" s="41"/>
      <c r="AC1132" s="41"/>
      <c r="AD1132" s="41"/>
      <c r="AE1132" s="41"/>
      <c r="AT1132" s="20" t="s">
        <v>145</v>
      </c>
      <c r="AU1132" s="20" t="s">
        <v>80</v>
      </c>
    </row>
    <row r="1133" s="13" customFormat="1">
      <c r="A1133" s="13"/>
      <c r="B1133" s="233"/>
      <c r="C1133" s="234"/>
      <c r="D1133" s="235" t="s">
        <v>147</v>
      </c>
      <c r="E1133" s="236" t="s">
        <v>19</v>
      </c>
      <c r="F1133" s="237" t="s">
        <v>163</v>
      </c>
      <c r="G1133" s="234"/>
      <c r="H1133" s="236" t="s">
        <v>19</v>
      </c>
      <c r="I1133" s="238"/>
      <c r="J1133" s="234"/>
      <c r="K1133" s="234"/>
      <c r="L1133" s="239"/>
      <c r="M1133" s="240"/>
      <c r="N1133" s="241"/>
      <c r="O1133" s="241"/>
      <c r="P1133" s="241"/>
      <c r="Q1133" s="241"/>
      <c r="R1133" s="241"/>
      <c r="S1133" s="241"/>
      <c r="T1133" s="242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43" t="s">
        <v>147</v>
      </c>
      <c r="AU1133" s="243" t="s">
        <v>80</v>
      </c>
      <c r="AV1133" s="13" t="s">
        <v>76</v>
      </c>
      <c r="AW1133" s="13" t="s">
        <v>33</v>
      </c>
      <c r="AX1133" s="13" t="s">
        <v>72</v>
      </c>
      <c r="AY1133" s="243" t="s">
        <v>136</v>
      </c>
    </row>
    <row r="1134" s="13" customFormat="1">
      <c r="A1134" s="13"/>
      <c r="B1134" s="233"/>
      <c r="C1134" s="234"/>
      <c r="D1134" s="235" t="s">
        <v>147</v>
      </c>
      <c r="E1134" s="236" t="s">
        <v>19</v>
      </c>
      <c r="F1134" s="237" t="s">
        <v>975</v>
      </c>
      <c r="G1134" s="234"/>
      <c r="H1134" s="236" t="s">
        <v>19</v>
      </c>
      <c r="I1134" s="238"/>
      <c r="J1134" s="234"/>
      <c r="K1134" s="234"/>
      <c r="L1134" s="239"/>
      <c r="M1134" s="240"/>
      <c r="N1134" s="241"/>
      <c r="O1134" s="241"/>
      <c r="P1134" s="241"/>
      <c r="Q1134" s="241"/>
      <c r="R1134" s="241"/>
      <c r="S1134" s="241"/>
      <c r="T1134" s="242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43" t="s">
        <v>147</v>
      </c>
      <c r="AU1134" s="243" t="s">
        <v>80</v>
      </c>
      <c r="AV1134" s="13" t="s">
        <v>76</v>
      </c>
      <c r="AW1134" s="13" t="s">
        <v>33</v>
      </c>
      <c r="AX1134" s="13" t="s">
        <v>72</v>
      </c>
      <c r="AY1134" s="243" t="s">
        <v>136</v>
      </c>
    </row>
    <row r="1135" s="14" customFormat="1">
      <c r="A1135" s="14"/>
      <c r="B1135" s="244"/>
      <c r="C1135" s="245"/>
      <c r="D1135" s="235" t="s">
        <v>147</v>
      </c>
      <c r="E1135" s="246" t="s">
        <v>19</v>
      </c>
      <c r="F1135" s="247" t="s">
        <v>976</v>
      </c>
      <c r="G1135" s="245"/>
      <c r="H1135" s="248">
        <v>20</v>
      </c>
      <c r="I1135" s="249"/>
      <c r="J1135" s="245"/>
      <c r="K1135" s="245"/>
      <c r="L1135" s="250"/>
      <c r="M1135" s="251"/>
      <c r="N1135" s="252"/>
      <c r="O1135" s="252"/>
      <c r="P1135" s="252"/>
      <c r="Q1135" s="252"/>
      <c r="R1135" s="252"/>
      <c r="S1135" s="252"/>
      <c r="T1135" s="253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4" t="s">
        <v>147</v>
      </c>
      <c r="AU1135" s="254" t="s">
        <v>80</v>
      </c>
      <c r="AV1135" s="14" t="s">
        <v>80</v>
      </c>
      <c r="AW1135" s="14" t="s">
        <v>33</v>
      </c>
      <c r="AX1135" s="14" t="s">
        <v>76</v>
      </c>
      <c r="AY1135" s="254" t="s">
        <v>136</v>
      </c>
    </row>
    <row r="1136" s="2" customFormat="1" ht="16.5" customHeight="1">
      <c r="A1136" s="41"/>
      <c r="B1136" s="42"/>
      <c r="C1136" s="215" t="s">
        <v>977</v>
      </c>
      <c r="D1136" s="215" t="s">
        <v>138</v>
      </c>
      <c r="E1136" s="216" t="s">
        <v>978</v>
      </c>
      <c r="F1136" s="217" t="s">
        <v>979</v>
      </c>
      <c r="G1136" s="218" t="s">
        <v>181</v>
      </c>
      <c r="H1136" s="219">
        <v>20</v>
      </c>
      <c r="I1136" s="220"/>
      <c r="J1136" s="221">
        <f>ROUND(I1136*H1136,2)</f>
        <v>0</v>
      </c>
      <c r="K1136" s="217" t="s">
        <v>142</v>
      </c>
      <c r="L1136" s="47"/>
      <c r="M1136" s="222" t="s">
        <v>19</v>
      </c>
      <c r="N1136" s="223" t="s">
        <v>43</v>
      </c>
      <c r="O1136" s="87"/>
      <c r="P1136" s="224">
        <f>O1136*H1136</f>
        <v>0</v>
      </c>
      <c r="Q1136" s="224">
        <v>0.00012765000000000001</v>
      </c>
      <c r="R1136" s="224">
        <f>Q1136*H1136</f>
        <v>0.0025530000000000001</v>
      </c>
      <c r="S1136" s="224">
        <v>0</v>
      </c>
      <c r="T1136" s="225">
        <f>S1136*H1136</f>
        <v>0</v>
      </c>
      <c r="U1136" s="41"/>
      <c r="V1136" s="41"/>
      <c r="W1136" s="41"/>
      <c r="X1136" s="41"/>
      <c r="Y1136" s="41"/>
      <c r="Z1136" s="41"/>
      <c r="AA1136" s="41"/>
      <c r="AB1136" s="41"/>
      <c r="AC1136" s="41"/>
      <c r="AD1136" s="41"/>
      <c r="AE1136" s="41"/>
      <c r="AR1136" s="226" t="s">
        <v>259</v>
      </c>
      <c r="AT1136" s="226" t="s">
        <v>138</v>
      </c>
      <c r="AU1136" s="226" t="s">
        <v>80</v>
      </c>
      <c r="AY1136" s="20" t="s">
        <v>136</v>
      </c>
      <c r="BE1136" s="227">
        <f>IF(N1136="základní",J1136,0)</f>
        <v>0</v>
      </c>
      <c r="BF1136" s="227">
        <f>IF(N1136="snížená",J1136,0)</f>
        <v>0</v>
      </c>
      <c r="BG1136" s="227">
        <f>IF(N1136="zákl. přenesená",J1136,0)</f>
        <v>0</v>
      </c>
      <c r="BH1136" s="227">
        <f>IF(N1136="sníž. přenesená",J1136,0)</f>
        <v>0</v>
      </c>
      <c r="BI1136" s="227">
        <f>IF(N1136="nulová",J1136,0)</f>
        <v>0</v>
      </c>
      <c r="BJ1136" s="20" t="s">
        <v>76</v>
      </c>
      <c r="BK1136" s="227">
        <f>ROUND(I1136*H1136,2)</f>
        <v>0</v>
      </c>
      <c r="BL1136" s="20" t="s">
        <v>259</v>
      </c>
      <c r="BM1136" s="226" t="s">
        <v>980</v>
      </c>
    </row>
    <row r="1137" s="2" customFormat="1">
      <c r="A1137" s="41"/>
      <c r="B1137" s="42"/>
      <c r="C1137" s="43"/>
      <c r="D1137" s="228" t="s">
        <v>145</v>
      </c>
      <c r="E1137" s="43"/>
      <c r="F1137" s="229" t="s">
        <v>981</v>
      </c>
      <c r="G1137" s="43"/>
      <c r="H1137" s="43"/>
      <c r="I1137" s="230"/>
      <c r="J1137" s="43"/>
      <c r="K1137" s="43"/>
      <c r="L1137" s="47"/>
      <c r="M1137" s="231"/>
      <c r="N1137" s="232"/>
      <c r="O1137" s="87"/>
      <c r="P1137" s="87"/>
      <c r="Q1137" s="87"/>
      <c r="R1137" s="87"/>
      <c r="S1137" s="87"/>
      <c r="T1137" s="88"/>
      <c r="U1137" s="41"/>
      <c r="V1137" s="41"/>
      <c r="W1137" s="41"/>
      <c r="X1137" s="41"/>
      <c r="Y1137" s="41"/>
      <c r="Z1137" s="41"/>
      <c r="AA1137" s="41"/>
      <c r="AB1137" s="41"/>
      <c r="AC1137" s="41"/>
      <c r="AD1137" s="41"/>
      <c r="AE1137" s="41"/>
      <c r="AT1137" s="20" t="s">
        <v>145</v>
      </c>
      <c r="AU1137" s="20" t="s">
        <v>80</v>
      </c>
    </row>
    <row r="1138" s="2" customFormat="1" ht="16.5" customHeight="1">
      <c r="A1138" s="41"/>
      <c r="B1138" s="42"/>
      <c r="C1138" s="215" t="s">
        <v>982</v>
      </c>
      <c r="D1138" s="215" t="s">
        <v>138</v>
      </c>
      <c r="E1138" s="216" t="s">
        <v>983</v>
      </c>
      <c r="F1138" s="217" t="s">
        <v>984</v>
      </c>
      <c r="G1138" s="218" t="s">
        <v>181</v>
      </c>
      <c r="H1138" s="219">
        <v>20</v>
      </c>
      <c r="I1138" s="220"/>
      <c r="J1138" s="221">
        <f>ROUND(I1138*H1138,2)</f>
        <v>0</v>
      </c>
      <c r="K1138" s="217" t="s">
        <v>142</v>
      </c>
      <c r="L1138" s="47"/>
      <c r="M1138" s="222" t="s">
        <v>19</v>
      </c>
      <c r="N1138" s="223" t="s">
        <v>43</v>
      </c>
      <c r="O1138" s="87"/>
      <c r="P1138" s="224">
        <f>O1138*H1138</f>
        <v>0</v>
      </c>
      <c r="Q1138" s="224">
        <v>8.5879999999999998E-05</v>
      </c>
      <c r="R1138" s="224">
        <f>Q1138*H1138</f>
        <v>0.0017175999999999999</v>
      </c>
      <c r="S1138" s="224">
        <v>0</v>
      </c>
      <c r="T1138" s="225">
        <f>S1138*H1138</f>
        <v>0</v>
      </c>
      <c r="U1138" s="41"/>
      <c r="V1138" s="41"/>
      <c r="W1138" s="41"/>
      <c r="X1138" s="41"/>
      <c r="Y1138" s="41"/>
      <c r="Z1138" s="41"/>
      <c r="AA1138" s="41"/>
      <c r="AB1138" s="41"/>
      <c r="AC1138" s="41"/>
      <c r="AD1138" s="41"/>
      <c r="AE1138" s="41"/>
      <c r="AR1138" s="226" t="s">
        <v>259</v>
      </c>
      <c r="AT1138" s="226" t="s">
        <v>138</v>
      </c>
      <c r="AU1138" s="226" t="s">
        <v>80</v>
      </c>
      <c r="AY1138" s="20" t="s">
        <v>136</v>
      </c>
      <c r="BE1138" s="227">
        <f>IF(N1138="základní",J1138,0)</f>
        <v>0</v>
      </c>
      <c r="BF1138" s="227">
        <f>IF(N1138="snížená",J1138,0)</f>
        <v>0</v>
      </c>
      <c r="BG1138" s="227">
        <f>IF(N1138="zákl. přenesená",J1138,0)</f>
        <v>0</v>
      </c>
      <c r="BH1138" s="227">
        <f>IF(N1138="sníž. přenesená",J1138,0)</f>
        <v>0</v>
      </c>
      <c r="BI1138" s="227">
        <f>IF(N1138="nulová",J1138,0)</f>
        <v>0</v>
      </c>
      <c r="BJ1138" s="20" t="s">
        <v>76</v>
      </c>
      <c r="BK1138" s="227">
        <f>ROUND(I1138*H1138,2)</f>
        <v>0</v>
      </c>
      <c r="BL1138" s="20" t="s">
        <v>259</v>
      </c>
      <c r="BM1138" s="226" t="s">
        <v>985</v>
      </c>
    </row>
    <row r="1139" s="2" customFormat="1">
      <c r="A1139" s="41"/>
      <c r="B1139" s="42"/>
      <c r="C1139" s="43"/>
      <c r="D1139" s="228" t="s">
        <v>145</v>
      </c>
      <c r="E1139" s="43"/>
      <c r="F1139" s="229" t="s">
        <v>986</v>
      </c>
      <c r="G1139" s="43"/>
      <c r="H1139" s="43"/>
      <c r="I1139" s="230"/>
      <c r="J1139" s="43"/>
      <c r="K1139" s="43"/>
      <c r="L1139" s="47"/>
      <c r="M1139" s="231"/>
      <c r="N1139" s="232"/>
      <c r="O1139" s="87"/>
      <c r="P1139" s="87"/>
      <c r="Q1139" s="87"/>
      <c r="R1139" s="87"/>
      <c r="S1139" s="87"/>
      <c r="T1139" s="88"/>
      <c r="U1139" s="41"/>
      <c r="V1139" s="41"/>
      <c r="W1139" s="41"/>
      <c r="X1139" s="41"/>
      <c r="Y1139" s="41"/>
      <c r="Z1139" s="41"/>
      <c r="AA1139" s="41"/>
      <c r="AB1139" s="41"/>
      <c r="AC1139" s="41"/>
      <c r="AD1139" s="41"/>
      <c r="AE1139" s="41"/>
      <c r="AT1139" s="20" t="s">
        <v>145</v>
      </c>
      <c r="AU1139" s="20" t="s">
        <v>80</v>
      </c>
    </row>
    <row r="1140" s="2" customFormat="1" ht="21.75" customHeight="1">
      <c r="A1140" s="41"/>
      <c r="B1140" s="42"/>
      <c r="C1140" s="215" t="s">
        <v>987</v>
      </c>
      <c r="D1140" s="215" t="s">
        <v>138</v>
      </c>
      <c r="E1140" s="216" t="s">
        <v>988</v>
      </c>
      <c r="F1140" s="217" t="s">
        <v>989</v>
      </c>
      <c r="G1140" s="218" t="s">
        <v>181</v>
      </c>
      <c r="H1140" s="219">
        <v>43.75</v>
      </c>
      <c r="I1140" s="220"/>
      <c r="J1140" s="221">
        <f>ROUND(I1140*H1140,2)</f>
        <v>0</v>
      </c>
      <c r="K1140" s="217" t="s">
        <v>142</v>
      </c>
      <c r="L1140" s="47"/>
      <c r="M1140" s="222" t="s">
        <v>19</v>
      </c>
      <c r="N1140" s="223" t="s">
        <v>43</v>
      </c>
      <c r="O1140" s="87"/>
      <c r="P1140" s="224">
        <f>O1140*H1140</f>
        <v>0</v>
      </c>
      <c r="Q1140" s="224">
        <v>0.00023000000000000001</v>
      </c>
      <c r="R1140" s="224">
        <f>Q1140*H1140</f>
        <v>0.0100625</v>
      </c>
      <c r="S1140" s="224">
        <v>0</v>
      </c>
      <c r="T1140" s="225">
        <f>S1140*H1140</f>
        <v>0</v>
      </c>
      <c r="U1140" s="41"/>
      <c r="V1140" s="41"/>
      <c r="W1140" s="41"/>
      <c r="X1140" s="41"/>
      <c r="Y1140" s="41"/>
      <c r="Z1140" s="41"/>
      <c r="AA1140" s="41"/>
      <c r="AB1140" s="41"/>
      <c r="AC1140" s="41"/>
      <c r="AD1140" s="41"/>
      <c r="AE1140" s="41"/>
      <c r="AR1140" s="226" t="s">
        <v>259</v>
      </c>
      <c r="AT1140" s="226" t="s">
        <v>138</v>
      </c>
      <c r="AU1140" s="226" t="s">
        <v>80</v>
      </c>
      <c r="AY1140" s="20" t="s">
        <v>136</v>
      </c>
      <c r="BE1140" s="227">
        <f>IF(N1140="základní",J1140,0)</f>
        <v>0</v>
      </c>
      <c r="BF1140" s="227">
        <f>IF(N1140="snížená",J1140,0)</f>
        <v>0</v>
      </c>
      <c r="BG1140" s="227">
        <f>IF(N1140="zákl. přenesená",J1140,0)</f>
        <v>0</v>
      </c>
      <c r="BH1140" s="227">
        <f>IF(N1140="sníž. přenesená",J1140,0)</f>
        <v>0</v>
      </c>
      <c r="BI1140" s="227">
        <f>IF(N1140="nulová",J1140,0)</f>
        <v>0</v>
      </c>
      <c r="BJ1140" s="20" t="s">
        <v>76</v>
      </c>
      <c r="BK1140" s="227">
        <f>ROUND(I1140*H1140,2)</f>
        <v>0</v>
      </c>
      <c r="BL1140" s="20" t="s">
        <v>259</v>
      </c>
      <c r="BM1140" s="226" t="s">
        <v>990</v>
      </c>
    </row>
    <row r="1141" s="2" customFormat="1">
      <c r="A1141" s="41"/>
      <c r="B1141" s="42"/>
      <c r="C1141" s="43"/>
      <c r="D1141" s="228" t="s">
        <v>145</v>
      </c>
      <c r="E1141" s="43"/>
      <c r="F1141" s="229" t="s">
        <v>991</v>
      </c>
      <c r="G1141" s="43"/>
      <c r="H1141" s="43"/>
      <c r="I1141" s="230"/>
      <c r="J1141" s="43"/>
      <c r="K1141" s="43"/>
      <c r="L1141" s="47"/>
      <c r="M1141" s="231"/>
      <c r="N1141" s="232"/>
      <c r="O1141" s="87"/>
      <c r="P1141" s="87"/>
      <c r="Q1141" s="87"/>
      <c r="R1141" s="87"/>
      <c r="S1141" s="87"/>
      <c r="T1141" s="88"/>
      <c r="U1141" s="41"/>
      <c r="V1141" s="41"/>
      <c r="W1141" s="41"/>
      <c r="X1141" s="41"/>
      <c r="Y1141" s="41"/>
      <c r="Z1141" s="41"/>
      <c r="AA1141" s="41"/>
      <c r="AB1141" s="41"/>
      <c r="AC1141" s="41"/>
      <c r="AD1141" s="41"/>
      <c r="AE1141" s="41"/>
      <c r="AT1141" s="20" t="s">
        <v>145</v>
      </c>
      <c r="AU1141" s="20" t="s">
        <v>80</v>
      </c>
    </row>
    <row r="1142" s="13" customFormat="1">
      <c r="A1142" s="13"/>
      <c r="B1142" s="233"/>
      <c r="C1142" s="234"/>
      <c r="D1142" s="235" t="s">
        <v>147</v>
      </c>
      <c r="E1142" s="236" t="s">
        <v>19</v>
      </c>
      <c r="F1142" s="237" t="s">
        <v>163</v>
      </c>
      <c r="G1142" s="234"/>
      <c r="H1142" s="236" t="s">
        <v>19</v>
      </c>
      <c r="I1142" s="238"/>
      <c r="J1142" s="234"/>
      <c r="K1142" s="234"/>
      <c r="L1142" s="239"/>
      <c r="M1142" s="240"/>
      <c r="N1142" s="241"/>
      <c r="O1142" s="241"/>
      <c r="P1142" s="241"/>
      <c r="Q1142" s="241"/>
      <c r="R1142" s="241"/>
      <c r="S1142" s="241"/>
      <c r="T1142" s="242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43" t="s">
        <v>147</v>
      </c>
      <c r="AU1142" s="243" t="s">
        <v>80</v>
      </c>
      <c r="AV1142" s="13" t="s">
        <v>76</v>
      </c>
      <c r="AW1142" s="13" t="s">
        <v>33</v>
      </c>
      <c r="AX1142" s="13" t="s">
        <v>72</v>
      </c>
      <c r="AY1142" s="243" t="s">
        <v>136</v>
      </c>
    </row>
    <row r="1143" s="14" customFormat="1">
      <c r="A1143" s="14"/>
      <c r="B1143" s="244"/>
      <c r="C1143" s="245"/>
      <c r="D1143" s="235" t="s">
        <v>147</v>
      </c>
      <c r="E1143" s="246" t="s">
        <v>19</v>
      </c>
      <c r="F1143" s="247" t="s">
        <v>992</v>
      </c>
      <c r="G1143" s="245"/>
      <c r="H1143" s="248">
        <v>43.75</v>
      </c>
      <c r="I1143" s="249"/>
      <c r="J1143" s="245"/>
      <c r="K1143" s="245"/>
      <c r="L1143" s="250"/>
      <c r="M1143" s="251"/>
      <c r="N1143" s="252"/>
      <c r="O1143" s="252"/>
      <c r="P1143" s="252"/>
      <c r="Q1143" s="252"/>
      <c r="R1143" s="252"/>
      <c r="S1143" s="252"/>
      <c r="T1143" s="253"/>
      <c r="U1143" s="14"/>
      <c r="V1143" s="14"/>
      <c r="W1143" s="14"/>
      <c r="X1143" s="14"/>
      <c r="Y1143" s="14"/>
      <c r="Z1143" s="14"/>
      <c r="AA1143" s="14"/>
      <c r="AB1143" s="14"/>
      <c r="AC1143" s="14"/>
      <c r="AD1143" s="14"/>
      <c r="AE1143" s="14"/>
      <c r="AT1143" s="254" t="s">
        <v>147</v>
      </c>
      <c r="AU1143" s="254" t="s">
        <v>80</v>
      </c>
      <c r="AV1143" s="14" t="s">
        <v>80</v>
      </c>
      <c r="AW1143" s="14" t="s">
        <v>33</v>
      </c>
      <c r="AX1143" s="14" t="s">
        <v>76</v>
      </c>
      <c r="AY1143" s="254" t="s">
        <v>136</v>
      </c>
    </row>
    <row r="1144" s="2" customFormat="1" ht="24.15" customHeight="1">
      <c r="A1144" s="41"/>
      <c r="B1144" s="42"/>
      <c r="C1144" s="215" t="s">
        <v>993</v>
      </c>
      <c r="D1144" s="215" t="s">
        <v>138</v>
      </c>
      <c r="E1144" s="216" t="s">
        <v>994</v>
      </c>
      <c r="F1144" s="217" t="s">
        <v>995</v>
      </c>
      <c r="G1144" s="218" t="s">
        <v>160</v>
      </c>
      <c r="H1144" s="219">
        <v>14</v>
      </c>
      <c r="I1144" s="220"/>
      <c r="J1144" s="221">
        <f>ROUND(I1144*H1144,2)</f>
        <v>0</v>
      </c>
      <c r="K1144" s="217" t="s">
        <v>996</v>
      </c>
      <c r="L1144" s="47"/>
      <c r="M1144" s="222" t="s">
        <v>19</v>
      </c>
      <c r="N1144" s="223" t="s">
        <v>43</v>
      </c>
      <c r="O1144" s="87"/>
      <c r="P1144" s="224">
        <f>O1144*H1144</f>
        <v>0</v>
      </c>
      <c r="Q1144" s="224">
        <v>9.0000000000000006E-05</v>
      </c>
      <c r="R1144" s="224">
        <f>Q1144*H1144</f>
        <v>0.0012600000000000001</v>
      </c>
      <c r="S1144" s="224">
        <v>0</v>
      </c>
      <c r="T1144" s="225">
        <f>S1144*H1144</f>
        <v>0</v>
      </c>
      <c r="U1144" s="41"/>
      <c r="V1144" s="41"/>
      <c r="W1144" s="41"/>
      <c r="X1144" s="41"/>
      <c r="Y1144" s="41"/>
      <c r="Z1144" s="41"/>
      <c r="AA1144" s="41"/>
      <c r="AB1144" s="41"/>
      <c r="AC1144" s="41"/>
      <c r="AD1144" s="41"/>
      <c r="AE1144" s="41"/>
      <c r="AR1144" s="226" t="s">
        <v>259</v>
      </c>
      <c r="AT1144" s="226" t="s">
        <v>138</v>
      </c>
      <c r="AU1144" s="226" t="s">
        <v>80</v>
      </c>
      <c r="AY1144" s="20" t="s">
        <v>136</v>
      </c>
      <c r="BE1144" s="227">
        <f>IF(N1144="základní",J1144,0)</f>
        <v>0</v>
      </c>
      <c r="BF1144" s="227">
        <f>IF(N1144="snížená",J1144,0)</f>
        <v>0</v>
      </c>
      <c r="BG1144" s="227">
        <f>IF(N1144="zákl. přenesená",J1144,0)</f>
        <v>0</v>
      </c>
      <c r="BH1144" s="227">
        <f>IF(N1144="sníž. přenesená",J1144,0)</f>
        <v>0</v>
      </c>
      <c r="BI1144" s="227">
        <f>IF(N1144="nulová",J1144,0)</f>
        <v>0</v>
      </c>
      <c r="BJ1144" s="20" t="s">
        <v>76</v>
      </c>
      <c r="BK1144" s="227">
        <f>ROUND(I1144*H1144,2)</f>
        <v>0</v>
      </c>
      <c r="BL1144" s="20" t="s">
        <v>259</v>
      </c>
      <c r="BM1144" s="226" t="s">
        <v>997</v>
      </c>
    </row>
    <row r="1145" s="2" customFormat="1">
      <c r="A1145" s="41"/>
      <c r="B1145" s="42"/>
      <c r="C1145" s="43"/>
      <c r="D1145" s="228" t="s">
        <v>145</v>
      </c>
      <c r="E1145" s="43"/>
      <c r="F1145" s="229" t="s">
        <v>998</v>
      </c>
      <c r="G1145" s="43"/>
      <c r="H1145" s="43"/>
      <c r="I1145" s="230"/>
      <c r="J1145" s="43"/>
      <c r="K1145" s="43"/>
      <c r="L1145" s="47"/>
      <c r="M1145" s="231"/>
      <c r="N1145" s="232"/>
      <c r="O1145" s="87"/>
      <c r="P1145" s="87"/>
      <c r="Q1145" s="87"/>
      <c r="R1145" s="87"/>
      <c r="S1145" s="87"/>
      <c r="T1145" s="88"/>
      <c r="U1145" s="41"/>
      <c r="V1145" s="41"/>
      <c r="W1145" s="41"/>
      <c r="X1145" s="41"/>
      <c r="Y1145" s="41"/>
      <c r="Z1145" s="41"/>
      <c r="AA1145" s="41"/>
      <c r="AB1145" s="41"/>
      <c r="AC1145" s="41"/>
      <c r="AD1145" s="41"/>
      <c r="AE1145" s="41"/>
      <c r="AT1145" s="20" t="s">
        <v>145</v>
      </c>
      <c r="AU1145" s="20" t="s">
        <v>80</v>
      </c>
    </row>
    <row r="1146" s="13" customFormat="1">
      <c r="A1146" s="13"/>
      <c r="B1146" s="233"/>
      <c r="C1146" s="234"/>
      <c r="D1146" s="235" t="s">
        <v>147</v>
      </c>
      <c r="E1146" s="236" t="s">
        <v>19</v>
      </c>
      <c r="F1146" s="237" t="s">
        <v>163</v>
      </c>
      <c r="G1146" s="234"/>
      <c r="H1146" s="236" t="s">
        <v>19</v>
      </c>
      <c r="I1146" s="238"/>
      <c r="J1146" s="234"/>
      <c r="K1146" s="234"/>
      <c r="L1146" s="239"/>
      <c r="M1146" s="240"/>
      <c r="N1146" s="241"/>
      <c r="O1146" s="241"/>
      <c r="P1146" s="241"/>
      <c r="Q1146" s="241"/>
      <c r="R1146" s="241"/>
      <c r="S1146" s="241"/>
      <c r="T1146" s="242"/>
      <c r="U1146" s="13"/>
      <c r="V1146" s="13"/>
      <c r="W1146" s="13"/>
      <c r="X1146" s="13"/>
      <c r="Y1146" s="13"/>
      <c r="Z1146" s="13"/>
      <c r="AA1146" s="13"/>
      <c r="AB1146" s="13"/>
      <c r="AC1146" s="13"/>
      <c r="AD1146" s="13"/>
      <c r="AE1146" s="13"/>
      <c r="AT1146" s="243" t="s">
        <v>147</v>
      </c>
      <c r="AU1146" s="243" t="s">
        <v>80</v>
      </c>
      <c r="AV1146" s="13" t="s">
        <v>76</v>
      </c>
      <c r="AW1146" s="13" t="s">
        <v>33</v>
      </c>
      <c r="AX1146" s="13" t="s">
        <v>72</v>
      </c>
      <c r="AY1146" s="243" t="s">
        <v>136</v>
      </c>
    </row>
    <row r="1147" s="14" customFormat="1">
      <c r="A1147" s="14"/>
      <c r="B1147" s="244"/>
      <c r="C1147" s="245"/>
      <c r="D1147" s="235" t="s">
        <v>147</v>
      </c>
      <c r="E1147" s="246" t="s">
        <v>19</v>
      </c>
      <c r="F1147" s="247" t="s">
        <v>999</v>
      </c>
      <c r="G1147" s="245"/>
      <c r="H1147" s="248">
        <v>14</v>
      </c>
      <c r="I1147" s="249"/>
      <c r="J1147" s="245"/>
      <c r="K1147" s="245"/>
      <c r="L1147" s="250"/>
      <c r="M1147" s="251"/>
      <c r="N1147" s="252"/>
      <c r="O1147" s="252"/>
      <c r="P1147" s="252"/>
      <c r="Q1147" s="252"/>
      <c r="R1147" s="252"/>
      <c r="S1147" s="252"/>
      <c r="T1147" s="253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4" t="s">
        <v>147</v>
      </c>
      <c r="AU1147" s="254" t="s">
        <v>80</v>
      </c>
      <c r="AV1147" s="14" t="s">
        <v>80</v>
      </c>
      <c r="AW1147" s="14" t="s">
        <v>33</v>
      </c>
      <c r="AX1147" s="14" t="s">
        <v>76</v>
      </c>
      <c r="AY1147" s="254" t="s">
        <v>136</v>
      </c>
    </row>
    <row r="1148" s="2" customFormat="1" ht="24.15" customHeight="1">
      <c r="A1148" s="41"/>
      <c r="B1148" s="42"/>
      <c r="C1148" s="215" t="s">
        <v>1000</v>
      </c>
      <c r="D1148" s="215" t="s">
        <v>138</v>
      </c>
      <c r="E1148" s="216" t="s">
        <v>1001</v>
      </c>
      <c r="F1148" s="217" t="s">
        <v>1002</v>
      </c>
      <c r="G1148" s="218" t="s">
        <v>195</v>
      </c>
      <c r="H1148" s="219">
        <v>18</v>
      </c>
      <c r="I1148" s="220"/>
      <c r="J1148" s="221">
        <f>ROUND(I1148*H1148,2)</f>
        <v>0</v>
      </c>
      <c r="K1148" s="217" t="s">
        <v>996</v>
      </c>
      <c r="L1148" s="47"/>
      <c r="M1148" s="222" t="s">
        <v>19</v>
      </c>
      <c r="N1148" s="223" t="s">
        <v>43</v>
      </c>
      <c r="O1148" s="87"/>
      <c r="P1148" s="224">
        <f>O1148*H1148</f>
        <v>0</v>
      </c>
      <c r="Q1148" s="224">
        <v>2.0000000000000002E-05</v>
      </c>
      <c r="R1148" s="224">
        <f>Q1148*H1148</f>
        <v>0.00036000000000000002</v>
      </c>
      <c r="S1148" s="224">
        <v>0</v>
      </c>
      <c r="T1148" s="225">
        <f>S1148*H1148</f>
        <v>0</v>
      </c>
      <c r="U1148" s="41"/>
      <c r="V1148" s="41"/>
      <c r="W1148" s="41"/>
      <c r="X1148" s="41"/>
      <c r="Y1148" s="41"/>
      <c r="Z1148" s="41"/>
      <c r="AA1148" s="41"/>
      <c r="AB1148" s="41"/>
      <c r="AC1148" s="41"/>
      <c r="AD1148" s="41"/>
      <c r="AE1148" s="41"/>
      <c r="AR1148" s="226" t="s">
        <v>259</v>
      </c>
      <c r="AT1148" s="226" t="s">
        <v>138</v>
      </c>
      <c r="AU1148" s="226" t="s">
        <v>80</v>
      </c>
      <c r="AY1148" s="20" t="s">
        <v>136</v>
      </c>
      <c r="BE1148" s="227">
        <f>IF(N1148="základní",J1148,0)</f>
        <v>0</v>
      </c>
      <c r="BF1148" s="227">
        <f>IF(N1148="snížená",J1148,0)</f>
        <v>0</v>
      </c>
      <c r="BG1148" s="227">
        <f>IF(N1148="zákl. přenesená",J1148,0)</f>
        <v>0</v>
      </c>
      <c r="BH1148" s="227">
        <f>IF(N1148="sníž. přenesená",J1148,0)</f>
        <v>0</v>
      </c>
      <c r="BI1148" s="227">
        <f>IF(N1148="nulová",J1148,0)</f>
        <v>0</v>
      </c>
      <c r="BJ1148" s="20" t="s">
        <v>76</v>
      </c>
      <c r="BK1148" s="227">
        <f>ROUND(I1148*H1148,2)</f>
        <v>0</v>
      </c>
      <c r="BL1148" s="20" t="s">
        <v>259</v>
      </c>
      <c r="BM1148" s="226" t="s">
        <v>1003</v>
      </c>
    </row>
    <row r="1149" s="2" customFormat="1">
      <c r="A1149" s="41"/>
      <c r="B1149" s="42"/>
      <c r="C1149" s="43"/>
      <c r="D1149" s="228" t="s">
        <v>145</v>
      </c>
      <c r="E1149" s="43"/>
      <c r="F1149" s="229" t="s">
        <v>1004</v>
      </c>
      <c r="G1149" s="43"/>
      <c r="H1149" s="43"/>
      <c r="I1149" s="230"/>
      <c r="J1149" s="43"/>
      <c r="K1149" s="43"/>
      <c r="L1149" s="47"/>
      <c r="M1149" s="231"/>
      <c r="N1149" s="232"/>
      <c r="O1149" s="87"/>
      <c r="P1149" s="87"/>
      <c r="Q1149" s="87"/>
      <c r="R1149" s="87"/>
      <c r="S1149" s="87"/>
      <c r="T1149" s="88"/>
      <c r="U1149" s="41"/>
      <c r="V1149" s="41"/>
      <c r="W1149" s="41"/>
      <c r="X1149" s="41"/>
      <c r="Y1149" s="41"/>
      <c r="Z1149" s="41"/>
      <c r="AA1149" s="41"/>
      <c r="AB1149" s="41"/>
      <c r="AC1149" s="41"/>
      <c r="AD1149" s="41"/>
      <c r="AE1149" s="41"/>
      <c r="AT1149" s="20" t="s">
        <v>145</v>
      </c>
      <c r="AU1149" s="20" t="s">
        <v>80</v>
      </c>
    </row>
    <row r="1150" s="13" customFormat="1">
      <c r="A1150" s="13"/>
      <c r="B1150" s="233"/>
      <c r="C1150" s="234"/>
      <c r="D1150" s="235" t="s">
        <v>147</v>
      </c>
      <c r="E1150" s="236" t="s">
        <v>19</v>
      </c>
      <c r="F1150" s="237" t="s">
        <v>163</v>
      </c>
      <c r="G1150" s="234"/>
      <c r="H1150" s="236" t="s">
        <v>19</v>
      </c>
      <c r="I1150" s="238"/>
      <c r="J1150" s="234"/>
      <c r="K1150" s="234"/>
      <c r="L1150" s="239"/>
      <c r="M1150" s="240"/>
      <c r="N1150" s="241"/>
      <c r="O1150" s="241"/>
      <c r="P1150" s="241"/>
      <c r="Q1150" s="241"/>
      <c r="R1150" s="241"/>
      <c r="S1150" s="241"/>
      <c r="T1150" s="242"/>
      <c r="U1150" s="13"/>
      <c r="V1150" s="13"/>
      <c r="W1150" s="13"/>
      <c r="X1150" s="13"/>
      <c r="Y1150" s="13"/>
      <c r="Z1150" s="13"/>
      <c r="AA1150" s="13"/>
      <c r="AB1150" s="13"/>
      <c r="AC1150" s="13"/>
      <c r="AD1150" s="13"/>
      <c r="AE1150" s="13"/>
      <c r="AT1150" s="243" t="s">
        <v>147</v>
      </c>
      <c r="AU1150" s="243" t="s">
        <v>80</v>
      </c>
      <c r="AV1150" s="13" t="s">
        <v>76</v>
      </c>
      <c r="AW1150" s="13" t="s">
        <v>33</v>
      </c>
      <c r="AX1150" s="13" t="s">
        <v>72</v>
      </c>
      <c r="AY1150" s="243" t="s">
        <v>136</v>
      </c>
    </row>
    <row r="1151" s="14" customFormat="1">
      <c r="A1151" s="14"/>
      <c r="B1151" s="244"/>
      <c r="C1151" s="245"/>
      <c r="D1151" s="235" t="s">
        <v>147</v>
      </c>
      <c r="E1151" s="246" t="s">
        <v>19</v>
      </c>
      <c r="F1151" s="247" t="s">
        <v>1005</v>
      </c>
      <c r="G1151" s="245"/>
      <c r="H1151" s="248">
        <v>18</v>
      </c>
      <c r="I1151" s="249"/>
      <c r="J1151" s="245"/>
      <c r="K1151" s="245"/>
      <c r="L1151" s="250"/>
      <c r="M1151" s="251"/>
      <c r="N1151" s="252"/>
      <c r="O1151" s="252"/>
      <c r="P1151" s="252"/>
      <c r="Q1151" s="252"/>
      <c r="R1151" s="252"/>
      <c r="S1151" s="252"/>
      <c r="T1151" s="253"/>
      <c r="U1151" s="14"/>
      <c r="V1151" s="14"/>
      <c r="W1151" s="14"/>
      <c r="X1151" s="14"/>
      <c r="Y1151" s="14"/>
      <c r="Z1151" s="14"/>
      <c r="AA1151" s="14"/>
      <c r="AB1151" s="14"/>
      <c r="AC1151" s="14"/>
      <c r="AD1151" s="14"/>
      <c r="AE1151" s="14"/>
      <c r="AT1151" s="254" t="s">
        <v>147</v>
      </c>
      <c r="AU1151" s="254" t="s">
        <v>80</v>
      </c>
      <c r="AV1151" s="14" t="s">
        <v>80</v>
      </c>
      <c r="AW1151" s="14" t="s">
        <v>33</v>
      </c>
      <c r="AX1151" s="14" t="s">
        <v>76</v>
      </c>
      <c r="AY1151" s="254" t="s">
        <v>136</v>
      </c>
    </row>
    <row r="1152" s="2" customFormat="1" ht="16.5" customHeight="1">
      <c r="A1152" s="41"/>
      <c r="B1152" s="42"/>
      <c r="C1152" s="215" t="s">
        <v>1006</v>
      </c>
      <c r="D1152" s="215" t="s">
        <v>138</v>
      </c>
      <c r="E1152" s="216" t="s">
        <v>1007</v>
      </c>
      <c r="F1152" s="217" t="s">
        <v>1008</v>
      </c>
      <c r="G1152" s="218" t="s">
        <v>181</v>
      </c>
      <c r="H1152" s="219">
        <v>43.75</v>
      </c>
      <c r="I1152" s="220"/>
      <c r="J1152" s="221">
        <f>ROUND(I1152*H1152,2)</f>
        <v>0</v>
      </c>
      <c r="K1152" s="217" t="s">
        <v>142</v>
      </c>
      <c r="L1152" s="47"/>
      <c r="M1152" s="222" t="s">
        <v>19</v>
      </c>
      <c r="N1152" s="223" t="s">
        <v>43</v>
      </c>
      <c r="O1152" s="87"/>
      <c r="P1152" s="224">
        <f>O1152*H1152</f>
        <v>0</v>
      </c>
      <c r="Q1152" s="224">
        <v>0.00016000000000000001</v>
      </c>
      <c r="R1152" s="224">
        <f>Q1152*H1152</f>
        <v>0.0070000000000000001</v>
      </c>
      <c r="S1152" s="224">
        <v>0</v>
      </c>
      <c r="T1152" s="225">
        <f>S1152*H1152</f>
        <v>0</v>
      </c>
      <c r="U1152" s="41"/>
      <c r="V1152" s="41"/>
      <c r="W1152" s="41"/>
      <c r="X1152" s="41"/>
      <c r="Y1152" s="41"/>
      <c r="Z1152" s="41"/>
      <c r="AA1152" s="41"/>
      <c r="AB1152" s="41"/>
      <c r="AC1152" s="41"/>
      <c r="AD1152" s="41"/>
      <c r="AE1152" s="41"/>
      <c r="AR1152" s="226" t="s">
        <v>259</v>
      </c>
      <c r="AT1152" s="226" t="s">
        <v>138</v>
      </c>
      <c r="AU1152" s="226" t="s">
        <v>80</v>
      </c>
      <c r="AY1152" s="20" t="s">
        <v>136</v>
      </c>
      <c r="BE1152" s="227">
        <f>IF(N1152="základní",J1152,0)</f>
        <v>0</v>
      </c>
      <c r="BF1152" s="227">
        <f>IF(N1152="snížená",J1152,0)</f>
        <v>0</v>
      </c>
      <c r="BG1152" s="227">
        <f>IF(N1152="zákl. přenesená",J1152,0)</f>
        <v>0</v>
      </c>
      <c r="BH1152" s="227">
        <f>IF(N1152="sníž. přenesená",J1152,0)</f>
        <v>0</v>
      </c>
      <c r="BI1152" s="227">
        <f>IF(N1152="nulová",J1152,0)</f>
        <v>0</v>
      </c>
      <c r="BJ1152" s="20" t="s">
        <v>76</v>
      </c>
      <c r="BK1152" s="227">
        <f>ROUND(I1152*H1152,2)</f>
        <v>0</v>
      </c>
      <c r="BL1152" s="20" t="s">
        <v>259</v>
      </c>
      <c r="BM1152" s="226" t="s">
        <v>1009</v>
      </c>
    </row>
    <row r="1153" s="2" customFormat="1">
      <c r="A1153" s="41"/>
      <c r="B1153" s="42"/>
      <c r="C1153" s="43"/>
      <c r="D1153" s="228" t="s">
        <v>145</v>
      </c>
      <c r="E1153" s="43"/>
      <c r="F1153" s="229" t="s">
        <v>1010</v>
      </c>
      <c r="G1153" s="43"/>
      <c r="H1153" s="43"/>
      <c r="I1153" s="230"/>
      <c r="J1153" s="43"/>
      <c r="K1153" s="43"/>
      <c r="L1153" s="47"/>
      <c r="M1153" s="231"/>
      <c r="N1153" s="232"/>
      <c r="O1153" s="87"/>
      <c r="P1153" s="87"/>
      <c r="Q1153" s="87"/>
      <c r="R1153" s="87"/>
      <c r="S1153" s="87"/>
      <c r="T1153" s="88"/>
      <c r="U1153" s="41"/>
      <c r="V1153" s="41"/>
      <c r="W1153" s="41"/>
      <c r="X1153" s="41"/>
      <c r="Y1153" s="41"/>
      <c r="Z1153" s="41"/>
      <c r="AA1153" s="41"/>
      <c r="AB1153" s="41"/>
      <c r="AC1153" s="41"/>
      <c r="AD1153" s="41"/>
      <c r="AE1153" s="41"/>
      <c r="AT1153" s="20" t="s">
        <v>145</v>
      </c>
      <c r="AU1153" s="20" t="s">
        <v>80</v>
      </c>
    </row>
    <row r="1154" s="13" customFormat="1">
      <c r="A1154" s="13"/>
      <c r="B1154" s="233"/>
      <c r="C1154" s="234"/>
      <c r="D1154" s="235" t="s">
        <v>147</v>
      </c>
      <c r="E1154" s="236" t="s">
        <v>19</v>
      </c>
      <c r="F1154" s="237" t="s">
        <v>163</v>
      </c>
      <c r="G1154" s="234"/>
      <c r="H1154" s="236" t="s">
        <v>19</v>
      </c>
      <c r="I1154" s="238"/>
      <c r="J1154" s="234"/>
      <c r="K1154" s="234"/>
      <c r="L1154" s="239"/>
      <c r="M1154" s="240"/>
      <c r="N1154" s="241"/>
      <c r="O1154" s="241"/>
      <c r="P1154" s="241"/>
      <c r="Q1154" s="241"/>
      <c r="R1154" s="241"/>
      <c r="S1154" s="241"/>
      <c r="T1154" s="242"/>
      <c r="U1154" s="13"/>
      <c r="V1154" s="13"/>
      <c r="W1154" s="13"/>
      <c r="X1154" s="13"/>
      <c r="Y1154" s="13"/>
      <c r="Z1154" s="13"/>
      <c r="AA1154" s="13"/>
      <c r="AB1154" s="13"/>
      <c r="AC1154" s="13"/>
      <c r="AD1154" s="13"/>
      <c r="AE1154" s="13"/>
      <c r="AT1154" s="243" t="s">
        <v>147</v>
      </c>
      <c r="AU1154" s="243" t="s">
        <v>80</v>
      </c>
      <c r="AV1154" s="13" t="s">
        <v>76</v>
      </c>
      <c r="AW1154" s="13" t="s">
        <v>33</v>
      </c>
      <c r="AX1154" s="13" t="s">
        <v>72</v>
      </c>
      <c r="AY1154" s="243" t="s">
        <v>136</v>
      </c>
    </row>
    <row r="1155" s="14" customFormat="1">
      <c r="A1155" s="14"/>
      <c r="B1155" s="244"/>
      <c r="C1155" s="245"/>
      <c r="D1155" s="235" t="s">
        <v>147</v>
      </c>
      <c r="E1155" s="246" t="s">
        <v>19</v>
      </c>
      <c r="F1155" s="247" t="s">
        <v>992</v>
      </c>
      <c r="G1155" s="245"/>
      <c r="H1155" s="248">
        <v>43.75</v>
      </c>
      <c r="I1155" s="249"/>
      <c r="J1155" s="245"/>
      <c r="K1155" s="245"/>
      <c r="L1155" s="250"/>
      <c r="M1155" s="251"/>
      <c r="N1155" s="252"/>
      <c r="O1155" s="252"/>
      <c r="P1155" s="252"/>
      <c r="Q1155" s="252"/>
      <c r="R1155" s="252"/>
      <c r="S1155" s="252"/>
      <c r="T1155" s="253"/>
      <c r="U1155" s="14"/>
      <c r="V1155" s="14"/>
      <c r="W1155" s="14"/>
      <c r="X1155" s="14"/>
      <c r="Y1155" s="14"/>
      <c r="Z1155" s="14"/>
      <c r="AA1155" s="14"/>
      <c r="AB1155" s="14"/>
      <c r="AC1155" s="14"/>
      <c r="AD1155" s="14"/>
      <c r="AE1155" s="14"/>
      <c r="AT1155" s="254" t="s">
        <v>147</v>
      </c>
      <c r="AU1155" s="254" t="s">
        <v>80</v>
      </c>
      <c r="AV1155" s="14" t="s">
        <v>80</v>
      </c>
      <c r="AW1155" s="14" t="s">
        <v>33</v>
      </c>
      <c r="AX1155" s="14" t="s">
        <v>76</v>
      </c>
      <c r="AY1155" s="254" t="s">
        <v>136</v>
      </c>
    </row>
    <row r="1156" s="2" customFormat="1" ht="24.15" customHeight="1">
      <c r="A1156" s="41"/>
      <c r="B1156" s="42"/>
      <c r="C1156" s="215" t="s">
        <v>1011</v>
      </c>
      <c r="D1156" s="215" t="s">
        <v>138</v>
      </c>
      <c r="E1156" s="216" t="s">
        <v>1012</v>
      </c>
      <c r="F1156" s="217" t="s">
        <v>1013</v>
      </c>
      <c r="G1156" s="218" t="s">
        <v>160</v>
      </c>
      <c r="H1156" s="219">
        <v>14</v>
      </c>
      <c r="I1156" s="220"/>
      <c r="J1156" s="221">
        <f>ROUND(I1156*H1156,2)</f>
        <v>0</v>
      </c>
      <c r="K1156" s="217" t="s">
        <v>142</v>
      </c>
      <c r="L1156" s="47"/>
      <c r="M1156" s="222" t="s">
        <v>19</v>
      </c>
      <c r="N1156" s="223" t="s">
        <v>43</v>
      </c>
      <c r="O1156" s="87"/>
      <c r="P1156" s="224">
        <f>O1156*H1156</f>
        <v>0</v>
      </c>
      <c r="Q1156" s="224">
        <v>0.00013999999999999999</v>
      </c>
      <c r="R1156" s="224">
        <f>Q1156*H1156</f>
        <v>0.0019599999999999999</v>
      </c>
      <c r="S1156" s="224">
        <v>0</v>
      </c>
      <c r="T1156" s="225">
        <f>S1156*H1156</f>
        <v>0</v>
      </c>
      <c r="U1156" s="41"/>
      <c r="V1156" s="41"/>
      <c r="W1156" s="41"/>
      <c r="X1156" s="41"/>
      <c r="Y1156" s="41"/>
      <c r="Z1156" s="41"/>
      <c r="AA1156" s="41"/>
      <c r="AB1156" s="41"/>
      <c r="AC1156" s="41"/>
      <c r="AD1156" s="41"/>
      <c r="AE1156" s="41"/>
      <c r="AR1156" s="226" t="s">
        <v>259</v>
      </c>
      <c r="AT1156" s="226" t="s">
        <v>138</v>
      </c>
      <c r="AU1156" s="226" t="s">
        <v>80</v>
      </c>
      <c r="AY1156" s="20" t="s">
        <v>136</v>
      </c>
      <c r="BE1156" s="227">
        <f>IF(N1156="základní",J1156,0)</f>
        <v>0</v>
      </c>
      <c r="BF1156" s="227">
        <f>IF(N1156="snížená",J1156,0)</f>
        <v>0</v>
      </c>
      <c r="BG1156" s="227">
        <f>IF(N1156="zákl. přenesená",J1156,0)</f>
        <v>0</v>
      </c>
      <c r="BH1156" s="227">
        <f>IF(N1156="sníž. přenesená",J1156,0)</f>
        <v>0</v>
      </c>
      <c r="BI1156" s="227">
        <f>IF(N1156="nulová",J1156,0)</f>
        <v>0</v>
      </c>
      <c r="BJ1156" s="20" t="s">
        <v>76</v>
      </c>
      <c r="BK1156" s="227">
        <f>ROUND(I1156*H1156,2)</f>
        <v>0</v>
      </c>
      <c r="BL1156" s="20" t="s">
        <v>259</v>
      </c>
      <c r="BM1156" s="226" t="s">
        <v>1014</v>
      </c>
    </row>
    <row r="1157" s="2" customFormat="1">
      <c r="A1157" s="41"/>
      <c r="B1157" s="42"/>
      <c r="C1157" s="43"/>
      <c r="D1157" s="228" t="s">
        <v>145</v>
      </c>
      <c r="E1157" s="43"/>
      <c r="F1157" s="229" t="s">
        <v>1015</v>
      </c>
      <c r="G1157" s="43"/>
      <c r="H1157" s="43"/>
      <c r="I1157" s="230"/>
      <c r="J1157" s="43"/>
      <c r="K1157" s="43"/>
      <c r="L1157" s="47"/>
      <c r="M1157" s="231"/>
      <c r="N1157" s="232"/>
      <c r="O1157" s="87"/>
      <c r="P1157" s="87"/>
      <c r="Q1157" s="87"/>
      <c r="R1157" s="87"/>
      <c r="S1157" s="87"/>
      <c r="T1157" s="88"/>
      <c r="U1157" s="41"/>
      <c r="V1157" s="41"/>
      <c r="W1157" s="41"/>
      <c r="X1157" s="41"/>
      <c r="Y1157" s="41"/>
      <c r="Z1157" s="41"/>
      <c r="AA1157" s="41"/>
      <c r="AB1157" s="41"/>
      <c r="AC1157" s="41"/>
      <c r="AD1157" s="41"/>
      <c r="AE1157" s="41"/>
      <c r="AT1157" s="20" t="s">
        <v>145</v>
      </c>
      <c r="AU1157" s="20" t="s">
        <v>80</v>
      </c>
    </row>
    <row r="1158" s="13" customFormat="1">
      <c r="A1158" s="13"/>
      <c r="B1158" s="233"/>
      <c r="C1158" s="234"/>
      <c r="D1158" s="235" t="s">
        <v>147</v>
      </c>
      <c r="E1158" s="236" t="s">
        <v>19</v>
      </c>
      <c r="F1158" s="237" t="s">
        <v>163</v>
      </c>
      <c r="G1158" s="234"/>
      <c r="H1158" s="236" t="s">
        <v>19</v>
      </c>
      <c r="I1158" s="238"/>
      <c r="J1158" s="234"/>
      <c r="K1158" s="234"/>
      <c r="L1158" s="239"/>
      <c r="M1158" s="240"/>
      <c r="N1158" s="241"/>
      <c r="O1158" s="241"/>
      <c r="P1158" s="241"/>
      <c r="Q1158" s="241"/>
      <c r="R1158" s="241"/>
      <c r="S1158" s="241"/>
      <c r="T1158" s="242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3" t="s">
        <v>147</v>
      </c>
      <c r="AU1158" s="243" t="s">
        <v>80</v>
      </c>
      <c r="AV1158" s="13" t="s">
        <v>76</v>
      </c>
      <c r="AW1158" s="13" t="s">
        <v>33</v>
      </c>
      <c r="AX1158" s="13" t="s">
        <v>72</v>
      </c>
      <c r="AY1158" s="243" t="s">
        <v>136</v>
      </c>
    </row>
    <row r="1159" s="14" customFormat="1">
      <c r="A1159" s="14"/>
      <c r="B1159" s="244"/>
      <c r="C1159" s="245"/>
      <c r="D1159" s="235" t="s">
        <v>147</v>
      </c>
      <c r="E1159" s="246" t="s">
        <v>19</v>
      </c>
      <c r="F1159" s="247" t="s">
        <v>999</v>
      </c>
      <c r="G1159" s="245"/>
      <c r="H1159" s="248">
        <v>14</v>
      </c>
      <c r="I1159" s="249"/>
      <c r="J1159" s="245"/>
      <c r="K1159" s="245"/>
      <c r="L1159" s="250"/>
      <c r="M1159" s="251"/>
      <c r="N1159" s="252"/>
      <c r="O1159" s="252"/>
      <c r="P1159" s="252"/>
      <c r="Q1159" s="252"/>
      <c r="R1159" s="252"/>
      <c r="S1159" s="252"/>
      <c r="T1159" s="253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4" t="s">
        <v>147</v>
      </c>
      <c r="AU1159" s="254" t="s">
        <v>80</v>
      </c>
      <c r="AV1159" s="14" t="s">
        <v>80</v>
      </c>
      <c r="AW1159" s="14" t="s">
        <v>33</v>
      </c>
      <c r="AX1159" s="14" t="s">
        <v>76</v>
      </c>
      <c r="AY1159" s="254" t="s">
        <v>136</v>
      </c>
    </row>
    <row r="1160" s="2" customFormat="1" ht="24.15" customHeight="1">
      <c r="A1160" s="41"/>
      <c r="B1160" s="42"/>
      <c r="C1160" s="215" t="s">
        <v>1016</v>
      </c>
      <c r="D1160" s="215" t="s">
        <v>138</v>
      </c>
      <c r="E1160" s="216" t="s">
        <v>1017</v>
      </c>
      <c r="F1160" s="217" t="s">
        <v>1018</v>
      </c>
      <c r="G1160" s="218" t="s">
        <v>195</v>
      </c>
      <c r="H1160" s="219">
        <v>18</v>
      </c>
      <c r="I1160" s="220"/>
      <c r="J1160" s="221">
        <f>ROUND(I1160*H1160,2)</f>
        <v>0</v>
      </c>
      <c r="K1160" s="217" t="s">
        <v>142</v>
      </c>
      <c r="L1160" s="47"/>
      <c r="M1160" s="222" t="s">
        <v>19</v>
      </c>
      <c r="N1160" s="223" t="s">
        <v>43</v>
      </c>
      <c r="O1160" s="87"/>
      <c r="P1160" s="224">
        <f>O1160*H1160</f>
        <v>0</v>
      </c>
      <c r="Q1160" s="224">
        <v>2.0000000000000002E-05</v>
      </c>
      <c r="R1160" s="224">
        <f>Q1160*H1160</f>
        <v>0.00036000000000000002</v>
      </c>
      <c r="S1160" s="224">
        <v>0</v>
      </c>
      <c r="T1160" s="225">
        <f>S1160*H1160</f>
        <v>0</v>
      </c>
      <c r="U1160" s="41"/>
      <c r="V1160" s="41"/>
      <c r="W1160" s="41"/>
      <c r="X1160" s="41"/>
      <c r="Y1160" s="41"/>
      <c r="Z1160" s="41"/>
      <c r="AA1160" s="41"/>
      <c r="AB1160" s="41"/>
      <c r="AC1160" s="41"/>
      <c r="AD1160" s="41"/>
      <c r="AE1160" s="41"/>
      <c r="AR1160" s="226" t="s">
        <v>259</v>
      </c>
      <c r="AT1160" s="226" t="s">
        <v>138</v>
      </c>
      <c r="AU1160" s="226" t="s">
        <v>80</v>
      </c>
      <c r="AY1160" s="20" t="s">
        <v>136</v>
      </c>
      <c r="BE1160" s="227">
        <f>IF(N1160="základní",J1160,0)</f>
        <v>0</v>
      </c>
      <c r="BF1160" s="227">
        <f>IF(N1160="snížená",J1160,0)</f>
        <v>0</v>
      </c>
      <c r="BG1160" s="227">
        <f>IF(N1160="zákl. přenesená",J1160,0)</f>
        <v>0</v>
      </c>
      <c r="BH1160" s="227">
        <f>IF(N1160="sníž. přenesená",J1160,0)</f>
        <v>0</v>
      </c>
      <c r="BI1160" s="227">
        <f>IF(N1160="nulová",J1160,0)</f>
        <v>0</v>
      </c>
      <c r="BJ1160" s="20" t="s">
        <v>76</v>
      </c>
      <c r="BK1160" s="227">
        <f>ROUND(I1160*H1160,2)</f>
        <v>0</v>
      </c>
      <c r="BL1160" s="20" t="s">
        <v>259</v>
      </c>
      <c r="BM1160" s="226" t="s">
        <v>1019</v>
      </c>
    </row>
    <row r="1161" s="2" customFormat="1">
      <c r="A1161" s="41"/>
      <c r="B1161" s="42"/>
      <c r="C1161" s="43"/>
      <c r="D1161" s="228" t="s">
        <v>145</v>
      </c>
      <c r="E1161" s="43"/>
      <c r="F1161" s="229" t="s">
        <v>1020</v>
      </c>
      <c r="G1161" s="43"/>
      <c r="H1161" s="43"/>
      <c r="I1161" s="230"/>
      <c r="J1161" s="43"/>
      <c r="K1161" s="43"/>
      <c r="L1161" s="47"/>
      <c r="M1161" s="231"/>
      <c r="N1161" s="232"/>
      <c r="O1161" s="87"/>
      <c r="P1161" s="87"/>
      <c r="Q1161" s="87"/>
      <c r="R1161" s="87"/>
      <c r="S1161" s="87"/>
      <c r="T1161" s="88"/>
      <c r="U1161" s="41"/>
      <c r="V1161" s="41"/>
      <c r="W1161" s="41"/>
      <c r="X1161" s="41"/>
      <c r="Y1161" s="41"/>
      <c r="Z1161" s="41"/>
      <c r="AA1161" s="41"/>
      <c r="AB1161" s="41"/>
      <c r="AC1161" s="41"/>
      <c r="AD1161" s="41"/>
      <c r="AE1161" s="41"/>
      <c r="AT1161" s="20" t="s">
        <v>145</v>
      </c>
      <c r="AU1161" s="20" t="s">
        <v>80</v>
      </c>
    </row>
    <row r="1162" s="13" customFormat="1">
      <c r="A1162" s="13"/>
      <c r="B1162" s="233"/>
      <c r="C1162" s="234"/>
      <c r="D1162" s="235" t="s">
        <v>147</v>
      </c>
      <c r="E1162" s="236" t="s">
        <v>19</v>
      </c>
      <c r="F1162" s="237" t="s">
        <v>163</v>
      </c>
      <c r="G1162" s="234"/>
      <c r="H1162" s="236" t="s">
        <v>19</v>
      </c>
      <c r="I1162" s="238"/>
      <c r="J1162" s="234"/>
      <c r="K1162" s="234"/>
      <c r="L1162" s="239"/>
      <c r="M1162" s="240"/>
      <c r="N1162" s="241"/>
      <c r="O1162" s="241"/>
      <c r="P1162" s="241"/>
      <c r="Q1162" s="241"/>
      <c r="R1162" s="241"/>
      <c r="S1162" s="241"/>
      <c r="T1162" s="242"/>
      <c r="U1162" s="13"/>
      <c r="V1162" s="13"/>
      <c r="W1162" s="13"/>
      <c r="X1162" s="13"/>
      <c r="Y1162" s="13"/>
      <c r="Z1162" s="13"/>
      <c r="AA1162" s="13"/>
      <c r="AB1162" s="13"/>
      <c r="AC1162" s="13"/>
      <c r="AD1162" s="13"/>
      <c r="AE1162" s="13"/>
      <c r="AT1162" s="243" t="s">
        <v>147</v>
      </c>
      <c r="AU1162" s="243" t="s">
        <v>80</v>
      </c>
      <c r="AV1162" s="13" t="s">
        <v>76</v>
      </c>
      <c r="AW1162" s="13" t="s">
        <v>33</v>
      </c>
      <c r="AX1162" s="13" t="s">
        <v>72</v>
      </c>
      <c r="AY1162" s="243" t="s">
        <v>136</v>
      </c>
    </row>
    <row r="1163" s="14" customFormat="1">
      <c r="A1163" s="14"/>
      <c r="B1163" s="244"/>
      <c r="C1163" s="245"/>
      <c r="D1163" s="235" t="s">
        <v>147</v>
      </c>
      <c r="E1163" s="246" t="s">
        <v>19</v>
      </c>
      <c r="F1163" s="247" t="s">
        <v>1005</v>
      </c>
      <c r="G1163" s="245"/>
      <c r="H1163" s="248">
        <v>18</v>
      </c>
      <c r="I1163" s="249"/>
      <c r="J1163" s="245"/>
      <c r="K1163" s="245"/>
      <c r="L1163" s="250"/>
      <c r="M1163" s="251"/>
      <c r="N1163" s="252"/>
      <c r="O1163" s="252"/>
      <c r="P1163" s="252"/>
      <c r="Q1163" s="252"/>
      <c r="R1163" s="252"/>
      <c r="S1163" s="252"/>
      <c r="T1163" s="253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54" t="s">
        <v>147</v>
      </c>
      <c r="AU1163" s="254" t="s">
        <v>80</v>
      </c>
      <c r="AV1163" s="14" t="s">
        <v>80</v>
      </c>
      <c r="AW1163" s="14" t="s">
        <v>33</v>
      </c>
      <c r="AX1163" s="14" t="s">
        <v>76</v>
      </c>
      <c r="AY1163" s="254" t="s">
        <v>136</v>
      </c>
    </row>
    <row r="1164" s="2" customFormat="1" ht="16.5" customHeight="1">
      <c r="A1164" s="41"/>
      <c r="B1164" s="42"/>
      <c r="C1164" s="215" t="s">
        <v>1021</v>
      </c>
      <c r="D1164" s="215" t="s">
        <v>138</v>
      </c>
      <c r="E1164" s="216" t="s">
        <v>1022</v>
      </c>
      <c r="F1164" s="217" t="s">
        <v>1023</v>
      </c>
      <c r="G1164" s="218" t="s">
        <v>181</v>
      </c>
      <c r="H1164" s="219">
        <v>43.75</v>
      </c>
      <c r="I1164" s="220"/>
      <c r="J1164" s="221">
        <f>ROUND(I1164*H1164,2)</f>
        <v>0</v>
      </c>
      <c r="K1164" s="217" t="s">
        <v>142</v>
      </c>
      <c r="L1164" s="47"/>
      <c r="M1164" s="222" t="s">
        <v>19</v>
      </c>
      <c r="N1164" s="223" t="s">
        <v>43</v>
      </c>
      <c r="O1164" s="87"/>
      <c r="P1164" s="224">
        <f>O1164*H1164</f>
        <v>0</v>
      </c>
      <c r="Q1164" s="224">
        <v>0.00020000000000000001</v>
      </c>
      <c r="R1164" s="224">
        <f>Q1164*H1164</f>
        <v>0.0087500000000000008</v>
      </c>
      <c r="S1164" s="224">
        <v>0</v>
      </c>
      <c r="T1164" s="225">
        <f>S1164*H1164</f>
        <v>0</v>
      </c>
      <c r="U1164" s="41"/>
      <c r="V1164" s="41"/>
      <c r="W1164" s="41"/>
      <c r="X1164" s="41"/>
      <c r="Y1164" s="41"/>
      <c r="Z1164" s="41"/>
      <c r="AA1164" s="41"/>
      <c r="AB1164" s="41"/>
      <c r="AC1164" s="41"/>
      <c r="AD1164" s="41"/>
      <c r="AE1164" s="41"/>
      <c r="AR1164" s="226" t="s">
        <v>259</v>
      </c>
      <c r="AT1164" s="226" t="s">
        <v>138</v>
      </c>
      <c r="AU1164" s="226" t="s">
        <v>80</v>
      </c>
      <c r="AY1164" s="20" t="s">
        <v>136</v>
      </c>
      <c r="BE1164" s="227">
        <f>IF(N1164="základní",J1164,0)</f>
        <v>0</v>
      </c>
      <c r="BF1164" s="227">
        <f>IF(N1164="snížená",J1164,0)</f>
        <v>0</v>
      </c>
      <c r="BG1164" s="227">
        <f>IF(N1164="zákl. přenesená",J1164,0)</f>
        <v>0</v>
      </c>
      <c r="BH1164" s="227">
        <f>IF(N1164="sníž. přenesená",J1164,0)</f>
        <v>0</v>
      </c>
      <c r="BI1164" s="227">
        <f>IF(N1164="nulová",J1164,0)</f>
        <v>0</v>
      </c>
      <c r="BJ1164" s="20" t="s">
        <v>76</v>
      </c>
      <c r="BK1164" s="227">
        <f>ROUND(I1164*H1164,2)</f>
        <v>0</v>
      </c>
      <c r="BL1164" s="20" t="s">
        <v>259</v>
      </c>
      <c r="BM1164" s="226" t="s">
        <v>1024</v>
      </c>
    </row>
    <row r="1165" s="2" customFormat="1">
      <c r="A1165" s="41"/>
      <c r="B1165" s="42"/>
      <c r="C1165" s="43"/>
      <c r="D1165" s="228" t="s">
        <v>145</v>
      </c>
      <c r="E1165" s="43"/>
      <c r="F1165" s="229" t="s">
        <v>1025</v>
      </c>
      <c r="G1165" s="43"/>
      <c r="H1165" s="43"/>
      <c r="I1165" s="230"/>
      <c r="J1165" s="43"/>
      <c r="K1165" s="43"/>
      <c r="L1165" s="47"/>
      <c r="M1165" s="231"/>
      <c r="N1165" s="232"/>
      <c r="O1165" s="87"/>
      <c r="P1165" s="87"/>
      <c r="Q1165" s="87"/>
      <c r="R1165" s="87"/>
      <c r="S1165" s="87"/>
      <c r="T1165" s="88"/>
      <c r="U1165" s="41"/>
      <c r="V1165" s="41"/>
      <c r="W1165" s="41"/>
      <c r="X1165" s="41"/>
      <c r="Y1165" s="41"/>
      <c r="Z1165" s="41"/>
      <c r="AA1165" s="41"/>
      <c r="AB1165" s="41"/>
      <c r="AC1165" s="41"/>
      <c r="AD1165" s="41"/>
      <c r="AE1165" s="41"/>
      <c r="AT1165" s="20" t="s">
        <v>145</v>
      </c>
      <c r="AU1165" s="20" t="s">
        <v>80</v>
      </c>
    </row>
    <row r="1166" s="2" customFormat="1" ht="21.75" customHeight="1">
      <c r="A1166" s="41"/>
      <c r="B1166" s="42"/>
      <c r="C1166" s="215" t="s">
        <v>1026</v>
      </c>
      <c r="D1166" s="215" t="s">
        <v>138</v>
      </c>
      <c r="E1166" s="216" t="s">
        <v>1027</v>
      </c>
      <c r="F1166" s="217" t="s">
        <v>1028</v>
      </c>
      <c r="G1166" s="218" t="s">
        <v>160</v>
      </c>
      <c r="H1166" s="219">
        <v>14</v>
      </c>
      <c r="I1166" s="220"/>
      <c r="J1166" s="221">
        <f>ROUND(I1166*H1166,2)</f>
        <v>0</v>
      </c>
      <c r="K1166" s="217" t="s">
        <v>142</v>
      </c>
      <c r="L1166" s="47"/>
      <c r="M1166" s="222" t="s">
        <v>19</v>
      </c>
      <c r="N1166" s="223" t="s">
        <v>43</v>
      </c>
      <c r="O1166" s="87"/>
      <c r="P1166" s="224">
        <f>O1166*H1166</f>
        <v>0</v>
      </c>
      <c r="Q1166" s="224">
        <v>0.00012999999999999999</v>
      </c>
      <c r="R1166" s="224">
        <f>Q1166*H1166</f>
        <v>0.0018199999999999998</v>
      </c>
      <c r="S1166" s="224">
        <v>0</v>
      </c>
      <c r="T1166" s="225">
        <f>S1166*H1166</f>
        <v>0</v>
      </c>
      <c r="U1166" s="41"/>
      <c r="V1166" s="41"/>
      <c r="W1166" s="41"/>
      <c r="X1166" s="41"/>
      <c r="Y1166" s="41"/>
      <c r="Z1166" s="41"/>
      <c r="AA1166" s="41"/>
      <c r="AB1166" s="41"/>
      <c r="AC1166" s="41"/>
      <c r="AD1166" s="41"/>
      <c r="AE1166" s="41"/>
      <c r="AR1166" s="226" t="s">
        <v>259</v>
      </c>
      <c r="AT1166" s="226" t="s">
        <v>138</v>
      </c>
      <c r="AU1166" s="226" t="s">
        <v>80</v>
      </c>
      <c r="AY1166" s="20" t="s">
        <v>136</v>
      </c>
      <c r="BE1166" s="227">
        <f>IF(N1166="základní",J1166,0)</f>
        <v>0</v>
      </c>
      <c r="BF1166" s="227">
        <f>IF(N1166="snížená",J1166,0)</f>
        <v>0</v>
      </c>
      <c r="BG1166" s="227">
        <f>IF(N1166="zákl. přenesená",J1166,0)</f>
        <v>0</v>
      </c>
      <c r="BH1166" s="227">
        <f>IF(N1166="sníž. přenesená",J1166,0)</f>
        <v>0</v>
      </c>
      <c r="BI1166" s="227">
        <f>IF(N1166="nulová",J1166,0)</f>
        <v>0</v>
      </c>
      <c r="BJ1166" s="20" t="s">
        <v>76</v>
      </c>
      <c r="BK1166" s="227">
        <f>ROUND(I1166*H1166,2)</f>
        <v>0</v>
      </c>
      <c r="BL1166" s="20" t="s">
        <v>259</v>
      </c>
      <c r="BM1166" s="226" t="s">
        <v>1029</v>
      </c>
    </row>
    <row r="1167" s="2" customFormat="1">
      <c r="A1167" s="41"/>
      <c r="B1167" s="42"/>
      <c r="C1167" s="43"/>
      <c r="D1167" s="228" t="s">
        <v>145</v>
      </c>
      <c r="E1167" s="43"/>
      <c r="F1167" s="229" t="s">
        <v>1030</v>
      </c>
      <c r="G1167" s="43"/>
      <c r="H1167" s="43"/>
      <c r="I1167" s="230"/>
      <c r="J1167" s="43"/>
      <c r="K1167" s="43"/>
      <c r="L1167" s="47"/>
      <c r="M1167" s="231"/>
      <c r="N1167" s="232"/>
      <c r="O1167" s="87"/>
      <c r="P1167" s="87"/>
      <c r="Q1167" s="87"/>
      <c r="R1167" s="87"/>
      <c r="S1167" s="87"/>
      <c r="T1167" s="88"/>
      <c r="U1167" s="41"/>
      <c r="V1167" s="41"/>
      <c r="W1167" s="41"/>
      <c r="X1167" s="41"/>
      <c r="Y1167" s="41"/>
      <c r="Z1167" s="41"/>
      <c r="AA1167" s="41"/>
      <c r="AB1167" s="41"/>
      <c r="AC1167" s="41"/>
      <c r="AD1167" s="41"/>
      <c r="AE1167" s="41"/>
      <c r="AT1167" s="20" t="s">
        <v>145</v>
      </c>
      <c r="AU1167" s="20" t="s">
        <v>80</v>
      </c>
    </row>
    <row r="1168" s="2" customFormat="1" ht="21.75" customHeight="1">
      <c r="A1168" s="41"/>
      <c r="B1168" s="42"/>
      <c r="C1168" s="215" t="s">
        <v>1031</v>
      </c>
      <c r="D1168" s="215" t="s">
        <v>138</v>
      </c>
      <c r="E1168" s="216" t="s">
        <v>1032</v>
      </c>
      <c r="F1168" s="217" t="s">
        <v>1033</v>
      </c>
      <c r="G1168" s="218" t="s">
        <v>195</v>
      </c>
      <c r="H1168" s="219">
        <v>18</v>
      </c>
      <c r="I1168" s="220"/>
      <c r="J1168" s="221">
        <f>ROUND(I1168*H1168,2)</f>
        <v>0</v>
      </c>
      <c r="K1168" s="217" t="s">
        <v>142</v>
      </c>
      <c r="L1168" s="47"/>
      <c r="M1168" s="222" t="s">
        <v>19</v>
      </c>
      <c r="N1168" s="223" t="s">
        <v>43</v>
      </c>
      <c r="O1168" s="87"/>
      <c r="P1168" s="224">
        <f>O1168*H1168</f>
        <v>0</v>
      </c>
      <c r="Q1168" s="224">
        <v>2.0000000000000002E-05</v>
      </c>
      <c r="R1168" s="224">
        <f>Q1168*H1168</f>
        <v>0.00036000000000000002</v>
      </c>
      <c r="S1168" s="224">
        <v>0</v>
      </c>
      <c r="T1168" s="225">
        <f>S1168*H1168</f>
        <v>0</v>
      </c>
      <c r="U1168" s="41"/>
      <c r="V1168" s="41"/>
      <c r="W1168" s="41"/>
      <c r="X1168" s="41"/>
      <c r="Y1168" s="41"/>
      <c r="Z1168" s="41"/>
      <c r="AA1168" s="41"/>
      <c r="AB1168" s="41"/>
      <c r="AC1168" s="41"/>
      <c r="AD1168" s="41"/>
      <c r="AE1168" s="41"/>
      <c r="AR1168" s="226" t="s">
        <v>259</v>
      </c>
      <c r="AT1168" s="226" t="s">
        <v>138</v>
      </c>
      <c r="AU1168" s="226" t="s">
        <v>80</v>
      </c>
      <c r="AY1168" s="20" t="s">
        <v>136</v>
      </c>
      <c r="BE1168" s="227">
        <f>IF(N1168="základní",J1168,0)</f>
        <v>0</v>
      </c>
      <c r="BF1168" s="227">
        <f>IF(N1168="snížená",J1168,0)</f>
        <v>0</v>
      </c>
      <c r="BG1168" s="227">
        <f>IF(N1168="zákl. přenesená",J1168,0)</f>
        <v>0</v>
      </c>
      <c r="BH1168" s="227">
        <f>IF(N1168="sníž. přenesená",J1168,0)</f>
        <v>0</v>
      </c>
      <c r="BI1168" s="227">
        <f>IF(N1168="nulová",J1168,0)</f>
        <v>0</v>
      </c>
      <c r="BJ1168" s="20" t="s">
        <v>76</v>
      </c>
      <c r="BK1168" s="227">
        <f>ROUND(I1168*H1168,2)</f>
        <v>0</v>
      </c>
      <c r="BL1168" s="20" t="s">
        <v>259</v>
      </c>
      <c r="BM1168" s="226" t="s">
        <v>1034</v>
      </c>
    </row>
    <row r="1169" s="2" customFormat="1">
      <c r="A1169" s="41"/>
      <c r="B1169" s="42"/>
      <c r="C1169" s="43"/>
      <c r="D1169" s="228" t="s">
        <v>145</v>
      </c>
      <c r="E1169" s="43"/>
      <c r="F1169" s="229" t="s">
        <v>1035</v>
      </c>
      <c r="G1169" s="43"/>
      <c r="H1169" s="43"/>
      <c r="I1169" s="230"/>
      <c r="J1169" s="43"/>
      <c r="K1169" s="43"/>
      <c r="L1169" s="47"/>
      <c r="M1169" s="231"/>
      <c r="N1169" s="232"/>
      <c r="O1169" s="87"/>
      <c r="P1169" s="87"/>
      <c r="Q1169" s="87"/>
      <c r="R1169" s="87"/>
      <c r="S1169" s="87"/>
      <c r="T1169" s="88"/>
      <c r="U1169" s="41"/>
      <c r="V1169" s="41"/>
      <c r="W1169" s="41"/>
      <c r="X1169" s="41"/>
      <c r="Y1169" s="41"/>
      <c r="Z1169" s="41"/>
      <c r="AA1169" s="41"/>
      <c r="AB1169" s="41"/>
      <c r="AC1169" s="41"/>
      <c r="AD1169" s="41"/>
      <c r="AE1169" s="41"/>
      <c r="AT1169" s="20" t="s">
        <v>145</v>
      </c>
      <c r="AU1169" s="20" t="s">
        <v>80</v>
      </c>
    </row>
    <row r="1170" s="12" customFormat="1" ht="22.8" customHeight="1">
      <c r="A1170" s="12"/>
      <c r="B1170" s="199"/>
      <c r="C1170" s="200"/>
      <c r="D1170" s="201" t="s">
        <v>71</v>
      </c>
      <c r="E1170" s="213" t="s">
        <v>1036</v>
      </c>
      <c r="F1170" s="213" t="s">
        <v>1037</v>
      </c>
      <c r="G1170" s="200"/>
      <c r="H1170" s="200"/>
      <c r="I1170" s="203"/>
      <c r="J1170" s="214">
        <f>BK1170</f>
        <v>0</v>
      </c>
      <c r="K1170" s="200"/>
      <c r="L1170" s="205"/>
      <c r="M1170" s="206"/>
      <c r="N1170" s="207"/>
      <c r="O1170" s="207"/>
      <c r="P1170" s="208">
        <f>SUM(P1171:P1251)</f>
        <v>0</v>
      </c>
      <c r="Q1170" s="207"/>
      <c r="R1170" s="208">
        <f>SUM(R1171:R1251)</f>
        <v>0.42109094000000002</v>
      </c>
      <c r="S1170" s="207"/>
      <c r="T1170" s="209">
        <f>SUM(T1171:T1251)</f>
        <v>0.025712329999999999</v>
      </c>
      <c r="U1170" s="12"/>
      <c r="V1170" s="12"/>
      <c r="W1170" s="12"/>
      <c r="X1170" s="12"/>
      <c r="Y1170" s="12"/>
      <c r="Z1170" s="12"/>
      <c r="AA1170" s="12"/>
      <c r="AB1170" s="12"/>
      <c r="AC1170" s="12"/>
      <c r="AD1170" s="12"/>
      <c r="AE1170" s="12"/>
      <c r="AR1170" s="210" t="s">
        <v>80</v>
      </c>
      <c r="AT1170" s="211" t="s">
        <v>71</v>
      </c>
      <c r="AU1170" s="211" t="s">
        <v>76</v>
      </c>
      <c r="AY1170" s="210" t="s">
        <v>136</v>
      </c>
      <c r="BK1170" s="212">
        <f>SUM(BK1171:BK1251)</f>
        <v>0</v>
      </c>
    </row>
    <row r="1171" s="2" customFormat="1" ht="16.5" customHeight="1">
      <c r="A1171" s="41"/>
      <c r="B1171" s="42"/>
      <c r="C1171" s="215" t="s">
        <v>1038</v>
      </c>
      <c r="D1171" s="215" t="s">
        <v>138</v>
      </c>
      <c r="E1171" s="216" t="s">
        <v>1039</v>
      </c>
      <c r="F1171" s="217" t="s">
        <v>1040</v>
      </c>
      <c r="G1171" s="218" t="s">
        <v>181</v>
      </c>
      <c r="H1171" s="219">
        <v>165.88499999999999</v>
      </c>
      <c r="I1171" s="220"/>
      <c r="J1171" s="221">
        <f>ROUND(I1171*H1171,2)</f>
        <v>0</v>
      </c>
      <c r="K1171" s="217" t="s">
        <v>142</v>
      </c>
      <c r="L1171" s="47"/>
      <c r="M1171" s="222" t="s">
        <v>19</v>
      </c>
      <c r="N1171" s="223" t="s">
        <v>43</v>
      </c>
      <c r="O1171" s="87"/>
      <c r="P1171" s="224">
        <f>O1171*H1171</f>
        <v>0</v>
      </c>
      <c r="Q1171" s="224">
        <v>0</v>
      </c>
      <c r="R1171" s="224">
        <f>Q1171*H1171</f>
        <v>0</v>
      </c>
      <c r="S1171" s="224">
        <v>0</v>
      </c>
      <c r="T1171" s="225">
        <f>S1171*H1171</f>
        <v>0</v>
      </c>
      <c r="U1171" s="41"/>
      <c r="V1171" s="41"/>
      <c r="W1171" s="41"/>
      <c r="X1171" s="41"/>
      <c r="Y1171" s="41"/>
      <c r="Z1171" s="41"/>
      <c r="AA1171" s="41"/>
      <c r="AB1171" s="41"/>
      <c r="AC1171" s="41"/>
      <c r="AD1171" s="41"/>
      <c r="AE1171" s="41"/>
      <c r="AR1171" s="226" t="s">
        <v>259</v>
      </c>
      <c r="AT1171" s="226" t="s">
        <v>138</v>
      </c>
      <c r="AU1171" s="226" t="s">
        <v>80</v>
      </c>
      <c r="AY1171" s="20" t="s">
        <v>136</v>
      </c>
      <c r="BE1171" s="227">
        <f>IF(N1171="základní",J1171,0)</f>
        <v>0</v>
      </c>
      <c r="BF1171" s="227">
        <f>IF(N1171="snížená",J1171,0)</f>
        <v>0</v>
      </c>
      <c r="BG1171" s="227">
        <f>IF(N1171="zákl. přenesená",J1171,0)</f>
        <v>0</v>
      </c>
      <c r="BH1171" s="227">
        <f>IF(N1171="sníž. přenesená",J1171,0)</f>
        <v>0</v>
      </c>
      <c r="BI1171" s="227">
        <f>IF(N1171="nulová",J1171,0)</f>
        <v>0</v>
      </c>
      <c r="BJ1171" s="20" t="s">
        <v>76</v>
      </c>
      <c r="BK1171" s="227">
        <f>ROUND(I1171*H1171,2)</f>
        <v>0</v>
      </c>
      <c r="BL1171" s="20" t="s">
        <v>259</v>
      </c>
      <c r="BM1171" s="226" t="s">
        <v>1041</v>
      </c>
    </row>
    <row r="1172" s="2" customFormat="1">
      <c r="A1172" s="41"/>
      <c r="B1172" s="42"/>
      <c r="C1172" s="43"/>
      <c r="D1172" s="228" t="s">
        <v>145</v>
      </c>
      <c r="E1172" s="43"/>
      <c r="F1172" s="229" t="s">
        <v>1042</v>
      </c>
      <c r="G1172" s="43"/>
      <c r="H1172" s="43"/>
      <c r="I1172" s="230"/>
      <c r="J1172" s="43"/>
      <c r="K1172" s="43"/>
      <c r="L1172" s="47"/>
      <c r="M1172" s="231"/>
      <c r="N1172" s="232"/>
      <c r="O1172" s="87"/>
      <c r="P1172" s="87"/>
      <c r="Q1172" s="87"/>
      <c r="R1172" s="87"/>
      <c r="S1172" s="87"/>
      <c r="T1172" s="88"/>
      <c r="U1172" s="41"/>
      <c r="V1172" s="41"/>
      <c r="W1172" s="41"/>
      <c r="X1172" s="41"/>
      <c r="Y1172" s="41"/>
      <c r="Z1172" s="41"/>
      <c r="AA1172" s="41"/>
      <c r="AB1172" s="41"/>
      <c r="AC1172" s="41"/>
      <c r="AD1172" s="41"/>
      <c r="AE1172" s="41"/>
      <c r="AT1172" s="20" t="s">
        <v>145</v>
      </c>
      <c r="AU1172" s="20" t="s">
        <v>80</v>
      </c>
    </row>
    <row r="1173" s="13" customFormat="1">
      <c r="A1173" s="13"/>
      <c r="B1173" s="233"/>
      <c r="C1173" s="234"/>
      <c r="D1173" s="235" t="s">
        <v>147</v>
      </c>
      <c r="E1173" s="236" t="s">
        <v>19</v>
      </c>
      <c r="F1173" s="237" t="s">
        <v>163</v>
      </c>
      <c r="G1173" s="234"/>
      <c r="H1173" s="236" t="s">
        <v>19</v>
      </c>
      <c r="I1173" s="238"/>
      <c r="J1173" s="234"/>
      <c r="K1173" s="234"/>
      <c r="L1173" s="239"/>
      <c r="M1173" s="240"/>
      <c r="N1173" s="241"/>
      <c r="O1173" s="241"/>
      <c r="P1173" s="241"/>
      <c r="Q1173" s="241"/>
      <c r="R1173" s="241"/>
      <c r="S1173" s="241"/>
      <c r="T1173" s="242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43" t="s">
        <v>147</v>
      </c>
      <c r="AU1173" s="243" t="s">
        <v>80</v>
      </c>
      <c r="AV1173" s="13" t="s">
        <v>76</v>
      </c>
      <c r="AW1173" s="13" t="s">
        <v>33</v>
      </c>
      <c r="AX1173" s="13" t="s">
        <v>72</v>
      </c>
      <c r="AY1173" s="243" t="s">
        <v>136</v>
      </c>
    </row>
    <row r="1174" s="14" customFormat="1">
      <c r="A1174" s="14"/>
      <c r="B1174" s="244"/>
      <c r="C1174" s="245"/>
      <c r="D1174" s="235" t="s">
        <v>147</v>
      </c>
      <c r="E1174" s="246" t="s">
        <v>19</v>
      </c>
      <c r="F1174" s="247" t="s">
        <v>1043</v>
      </c>
      <c r="G1174" s="245"/>
      <c r="H1174" s="248">
        <v>165.88499999999999</v>
      </c>
      <c r="I1174" s="249"/>
      <c r="J1174" s="245"/>
      <c r="K1174" s="245"/>
      <c r="L1174" s="250"/>
      <c r="M1174" s="251"/>
      <c r="N1174" s="252"/>
      <c r="O1174" s="252"/>
      <c r="P1174" s="252"/>
      <c r="Q1174" s="252"/>
      <c r="R1174" s="252"/>
      <c r="S1174" s="252"/>
      <c r="T1174" s="253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4" t="s">
        <v>147</v>
      </c>
      <c r="AU1174" s="254" t="s">
        <v>80</v>
      </c>
      <c r="AV1174" s="14" t="s">
        <v>80</v>
      </c>
      <c r="AW1174" s="14" t="s">
        <v>33</v>
      </c>
      <c r="AX1174" s="14" t="s">
        <v>76</v>
      </c>
      <c r="AY1174" s="254" t="s">
        <v>136</v>
      </c>
    </row>
    <row r="1175" s="2" customFormat="1" ht="16.5" customHeight="1">
      <c r="A1175" s="41"/>
      <c r="B1175" s="42"/>
      <c r="C1175" s="215" t="s">
        <v>1044</v>
      </c>
      <c r="D1175" s="215" t="s">
        <v>138</v>
      </c>
      <c r="E1175" s="216" t="s">
        <v>1045</v>
      </c>
      <c r="F1175" s="217" t="s">
        <v>1046</v>
      </c>
      <c r="G1175" s="218" t="s">
        <v>181</v>
      </c>
      <c r="H1175" s="219">
        <v>82.942999999999998</v>
      </c>
      <c r="I1175" s="220"/>
      <c r="J1175" s="221">
        <f>ROUND(I1175*H1175,2)</f>
        <v>0</v>
      </c>
      <c r="K1175" s="217" t="s">
        <v>142</v>
      </c>
      <c r="L1175" s="47"/>
      <c r="M1175" s="222" t="s">
        <v>19</v>
      </c>
      <c r="N1175" s="223" t="s">
        <v>43</v>
      </c>
      <c r="O1175" s="87"/>
      <c r="P1175" s="224">
        <f>O1175*H1175</f>
        <v>0</v>
      </c>
      <c r="Q1175" s="224">
        <v>0.001</v>
      </c>
      <c r="R1175" s="224">
        <f>Q1175*H1175</f>
        <v>0.082943000000000003</v>
      </c>
      <c r="S1175" s="224">
        <v>0.00031</v>
      </c>
      <c r="T1175" s="225">
        <f>S1175*H1175</f>
        <v>0.025712329999999999</v>
      </c>
      <c r="U1175" s="41"/>
      <c r="V1175" s="41"/>
      <c r="W1175" s="41"/>
      <c r="X1175" s="41"/>
      <c r="Y1175" s="41"/>
      <c r="Z1175" s="41"/>
      <c r="AA1175" s="41"/>
      <c r="AB1175" s="41"/>
      <c r="AC1175" s="41"/>
      <c r="AD1175" s="41"/>
      <c r="AE1175" s="41"/>
      <c r="AR1175" s="226" t="s">
        <v>259</v>
      </c>
      <c r="AT1175" s="226" t="s">
        <v>138</v>
      </c>
      <c r="AU1175" s="226" t="s">
        <v>80</v>
      </c>
      <c r="AY1175" s="20" t="s">
        <v>136</v>
      </c>
      <c r="BE1175" s="227">
        <f>IF(N1175="základní",J1175,0)</f>
        <v>0</v>
      </c>
      <c r="BF1175" s="227">
        <f>IF(N1175="snížená",J1175,0)</f>
        <v>0</v>
      </c>
      <c r="BG1175" s="227">
        <f>IF(N1175="zákl. přenesená",J1175,0)</f>
        <v>0</v>
      </c>
      <c r="BH1175" s="227">
        <f>IF(N1175="sníž. přenesená",J1175,0)</f>
        <v>0</v>
      </c>
      <c r="BI1175" s="227">
        <f>IF(N1175="nulová",J1175,0)</f>
        <v>0</v>
      </c>
      <c r="BJ1175" s="20" t="s">
        <v>76</v>
      </c>
      <c r="BK1175" s="227">
        <f>ROUND(I1175*H1175,2)</f>
        <v>0</v>
      </c>
      <c r="BL1175" s="20" t="s">
        <v>259</v>
      </c>
      <c r="BM1175" s="226" t="s">
        <v>1047</v>
      </c>
    </row>
    <row r="1176" s="2" customFormat="1">
      <c r="A1176" s="41"/>
      <c r="B1176" s="42"/>
      <c r="C1176" s="43"/>
      <c r="D1176" s="228" t="s">
        <v>145</v>
      </c>
      <c r="E1176" s="43"/>
      <c r="F1176" s="229" t="s">
        <v>1048</v>
      </c>
      <c r="G1176" s="43"/>
      <c r="H1176" s="43"/>
      <c r="I1176" s="230"/>
      <c r="J1176" s="43"/>
      <c r="K1176" s="43"/>
      <c r="L1176" s="47"/>
      <c r="M1176" s="231"/>
      <c r="N1176" s="232"/>
      <c r="O1176" s="87"/>
      <c r="P1176" s="87"/>
      <c r="Q1176" s="87"/>
      <c r="R1176" s="87"/>
      <c r="S1176" s="87"/>
      <c r="T1176" s="88"/>
      <c r="U1176" s="41"/>
      <c r="V1176" s="41"/>
      <c r="W1176" s="41"/>
      <c r="X1176" s="41"/>
      <c r="Y1176" s="41"/>
      <c r="Z1176" s="41"/>
      <c r="AA1176" s="41"/>
      <c r="AB1176" s="41"/>
      <c r="AC1176" s="41"/>
      <c r="AD1176" s="41"/>
      <c r="AE1176" s="41"/>
      <c r="AT1176" s="20" t="s">
        <v>145</v>
      </c>
      <c r="AU1176" s="20" t="s">
        <v>80</v>
      </c>
    </row>
    <row r="1177" s="14" customFormat="1">
      <c r="A1177" s="14"/>
      <c r="B1177" s="244"/>
      <c r="C1177" s="245"/>
      <c r="D1177" s="235" t="s">
        <v>147</v>
      </c>
      <c r="E1177" s="246" t="s">
        <v>19</v>
      </c>
      <c r="F1177" s="247" t="s">
        <v>1049</v>
      </c>
      <c r="G1177" s="245"/>
      <c r="H1177" s="248">
        <v>82.942999999999998</v>
      </c>
      <c r="I1177" s="249"/>
      <c r="J1177" s="245"/>
      <c r="K1177" s="245"/>
      <c r="L1177" s="250"/>
      <c r="M1177" s="251"/>
      <c r="N1177" s="252"/>
      <c r="O1177" s="252"/>
      <c r="P1177" s="252"/>
      <c r="Q1177" s="252"/>
      <c r="R1177" s="252"/>
      <c r="S1177" s="252"/>
      <c r="T1177" s="253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4" t="s">
        <v>147</v>
      </c>
      <c r="AU1177" s="254" t="s">
        <v>80</v>
      </c>
      <c r="AV1177" s="14" t="s">
        <v>80</v>
      </c>
      <c r="AW1177" s="14" t="s">
        <v>33</v>
      </c>
      <c r="AX1177" s="14" t="s">
        <v>76</v>
      </c>
      <c r="AY1177" s="254" t="s">
        <v>136</v>
      </c>
    </row>
    <row r="1178" s="2" customFormat="1" ht="16.5" customHeight="1">
      <c r="A1178" s="41"/>
      <c r="B1178" s="42"/>
      <c r="C1178" s="215" t="s">
        <v>1050</v>
      </c>
      <c r="D1178" s="215" t="s">
        <v>138</v>
      </c>
      <c r="E1178" s="216" t="s">
        <v>1051</v>
      </c>
      <c r="F1178" s="217" t="s">
        <v>1052</v>
      </c>
      <c r="G1178" s="218" t="s">
        <v>181</v>
      </c>
      <c r="H1178" s="219">
        <v>82.942999999999998</v>
      </c>
      <c r="I1178" s="220"/>
      <c r="J1178" s="221">
        <f>ROUND(I1178*H1178,2)</f>
        <v>0</v>
      </c>
      <c r="K1178" s="217" t="s">
        <v>142</v>
      </c>
      <c r="L1178" s="47"/>
      <c r="M1178" s="222" t="s">
        <v>19</v>
      </c>
      <c r="N1178" s="223" t="s">
        <v>43</v>
      </c>
      <c r="O1178" s="87"/>
      <c r="P1178" s="224">
        <f>O1178*H1178</f>
        <v>0</v>
      </c>
      <c r="Q1178" s="224">
        <v>0</v>
      </c>
      <c r="R1178" s="224">
        <f>Q1178*H1178</f>
        <v>0</v>
      </c>
      <c r="S1178" s="224">
        <v>0</v>
      </c>
      <c r="T1178" s="225">
        <f>S1178*H1178</f>
        <v>0</v>
      </c>
      <c r="U1178" s="41"/>
      <c r="V1178" s="41"/>
      <c r="W1178" s="41"/>
      <c r="X1178" s="41"/>
      <c r="Y1178" s="41"/>
      <c r="Z1178" s="41"/>
      <c r="AA1178" s="41"/>
      <c r="AB1178" s="41"/>
      <c r="AC1178" s="41"/>
      <c r="AD1178" s="41"/>
      <c r="AE1178" s="41"/>
      <c r="AR1178" s="226" t="s">
        <v>259</v>
      </c>
      <c r="AT1178" s="226" t="s">
        <v>138</v>
      </c>
      <c r="AU1178" s="226" t="s">
        <v>80</v>
      </c>
      <c r="AY1178" s="20" t="s">
        <v>136</v>
      </c>
      <c r="BE1178" s="227">
        <f>IF(N1178="základní",J1178,0)</f>
        <v>0</v>
      </c>
      <c r="BF1178" s="227">
        <f>IF(N1178="snížená",J1178,0)</f>
        <v>0</v>
      </c>
      <c r="BG1178" s="227">
        <f>IF(N1178="zákl. přenesená",J1178,0)</f>
        <v>0</v>
      </c>
      <c r="BH1178" s="227">
        <f>IF(N1178="sníž. přenesená",J1178,0)</f>
        <v>0</v>
      </c>
      <c r="BI1178" s="227">
        <f>IF(N1178="nulová",J1178,0)</f>
        <v>0</v>
      </c>
      <c r="BJ1178" s="20" t="s">
        <v>76</v>
      </c>
      <c r="BK1178" s="227">
        <f>ROUND(I1178*H1178,2)</f>
        <v>0</v>
      </c>
      <c r="BL1178" s="20" t="s">
        <v>259</v>
      </c>
      <c r="BM1178" s="226" t="s">
        <v>1053</v>
      </c>
    </row>
    <row r="1179" s="2" customFormat="1">
      <c r="A1179" s="41"/>
      <c r="B1179" s="42"/>
      <c r="C1179" s="43"/>
      <c r="D1179" s="228" t="s">
        <v>145</v>
      </c>
      <c r="E1179" s="43"/>
      <c r="F1179" s="229" t="s">
        <v>1054</v>
      </c>
      <c r="G1179" s="43"/>
      <c r="H1179" s="43"/>
      <c r="I1179" s="230"/>
      <c r="J1179" s="43"/>
      <c r="K1179" s="43"/>
      <c r="L1179" s="47"/>
      <c r="M1179" s="231"/>
      <c r="N1179" s="232"/>
      <c r="O1179" s="87"/>
      <c r="P1179" s="87"/>
      <c r="Q1179" s="87"/>
      <c r="R1179" s="87"/>
      <c r="S1179" s="87"/>
      <c r="T1179" s="88"/>
      <c r="U1179" s="41"/>
      <c r="V1179" s="41"/>
      <c r="W1179" s="41"/>
      <c r="X1179" s="41"/>
      <c r="Y1179" s="41"/>
      <c r="Z1179" s="41"/>
      <c r="AA1179" s="41"/>
      <c r="AB1179" s="41"/>
      <c r="AC1179" s="41"/>
      <c r="AD1179" s="41"/>
      <c r="AE1179" s="41"/>
      <c r="AT1179" s="20" t="s">
        <v>145</v>
      </c>
      <c r="AU1179" s="20" t="s">
        <v>80</v>
      </c>
    </row>
    <row r="1180" s="2" customFormat="1" ht="16.5" customHeight="1">
      <c r="A1180" s="41"/>
      <c r="B1180" s="42"/>
      <c r="C1180" s="215" t="s">
        <v>1055</v>
      </c>
      <c r="D1180" s="215" t="s">
        <v>138</v>
      </c>
      <c r="E1180" s="216" t="s">
        <v>1056</v>
      </c>
      <c r="F1180" s="217" t="s">
        <v>1057</v>
      </c>
      <c r="G1180" s="218" t="s">
        <v>181</v>
      </c>
      <c r="H1180" s="219">
        <v>684.50999999999999</v>
      </c>
      <c r="I1180" s="220"/>
      <c r="J1180" s="221">
        <f>ROUND(I1180*H1180,2)</f>
        <v>0</v>
      </c>
      <c r="K1180" s="217" t="s">
        <v>142</v>
      </c>
      <c r="L1180" s="47"/>
      <c r="M1180" s="222" t="s">
        <v>19</v>
      </c>
      <c r="N1180" s="223" t="s">
        <v>43</v>
      </c>
      <c r="O1180" s="87"/>
      <c r="P1180" s="224">
        <f>O1180*H1180</f>
        <v>0</v>
      </c>
      <c r="Q1180" s="224">
        <v>0.00020799999999999999</v>
      </c>
      <c r="R1180" s="224">
        <f>Q1180*H1180</f>
        <v>0.14237807999999999</v>
      </c>
      <c r="S1180" s="224">
        <v>0</v>
      </c>
      <c r="T1180" s="225">
        <f>S1180*H1180</f>
        <v>0</v>
      </c>
      <c r="U1180" s="41"/>
      <c r="V1180" s="41"/>
      <c r="W1180" s="41"/>
      <c r="X1180" s="41"/>
      <c r="Y1180" s="41"/>
      <c r="Z1180" s="41"/>
      <c r="AA1180" s="41"/>
      <c r="AB1180" s="41"/>
      <c r="AC1180" s="41"/>
      <c r="AD1180" s="41"/>
      <c r="AE1180" s="41"/>
      <c r="AR1180" s="226" t="s">
        <v>259</v>
      </c>
      <c r="AT1180" s="226" t="s">
        <v>138</v>
      </c>
      <c r="AU1180" s="226" t="s">
        <v>80</v>
      </c>
      <c r="AY1180" s="20" t="s">
        <v>136</v>
      </c>
      <c r="BE1180" s="227">
        <f>IF(N1180="základní",J1180,0)</f>
        <v>0</v>
      </c>
      <c r="BF1180" s="227">
        <f>IF(N1180="snížená",J1180,0)</f>
        <v>0</v>
      </c>
      <c r="BG1180" s="227">
        <f>IF(N1180="zákl. přenesená",J1180,0)</f>
        <v>0</v>
      </c>
      <c r="BH1180" s="227">
        <f>IF(N1180="sníž. přenesená",J1180,0)</f>
        <v>0</v>
      </c>
      <c r="BI1180" s="227">
        <f>IF(N1180="nulová",J1180,0)</f>
        <v>0</v>
      </c>
      <c r="BJ1180" s="20" t="s">
        <v>76</v>
      </c>
      <c r="BK1180" s="227">
        <f>ROUND(I1180*H1180,2)</f>
        <v>0</v>
      </c>
      <c r="BL1180" s="20" t="s">
        <v>259</v>
      </c>
      <c r="BM1180" s="226" t="s">
        <v>1058</v>
      </c>
    </row>
    <row r="1181" s="2" customFormat="1">
      <c r="A1181" s="41"/>
      <c r="B1181" s="42"/>
      <c r="C1181" s="43"/>
      <c r="D1181" s="228" t="s">
        <v>145</v>
      </c>
      <c r="E1181" s="43"/>
      <c r="F1181" s="229" t="s">
        <v>1059</v>
      </c>
      <c r="G1181" s="43"/>
      <c r="H1181" s="43"/>
      <c r="I1181" s="230"/>
      <c r="J1181" s="43"/>
      <c r="K1181" s="43"/>
      <c r="L1181" s="47"/>
      <c r="M1181" s="231"/>
      <c r="N1181" s="232"/>
      <c r="O1181" s="87"/>
      <c r="P1181" s="87"/>
      <c r="Q1181" s="87"/>
      <c r="R1181" s="87"/>
      <c r="S1181" s="87"/>
      <c r="T1181" s="88"/>
      <c r="U1181" s="41"/>
      <c r="V1181" s="41"/>
      <c r="W1181" s="41"/>
      <c r="X1181" s="41"/>
      <c r="Y1181" s="41"/>
      <c r="Z1181" s="41"/>
      <c r="AA1181" s="41"/>
      <c r="AB1181" s="41"/>
      <c r="AC1181" s="41"/>
      <c r="AD1181" s="41"/>
      <c r="AE1181" s="41"/>
      <c r="AT1181" s="20" t="s">
        <v>145</v>
      </c>
      <c r="AU1181" s="20" t="s">
        <v>80</v>
      </c>
    </row>
    <row r="1182" s="13" customFormat="1">
      <c r="A1182" s="13"/>
      <c r="B1182" s="233"/>
      <c r="C1182" s="234"/>
      <c r="D1182" s="235" t="s">
        <v>147</v>
      </c>
      <c r="E1182" s="236" t="s">
        <v>19</v>
      </c>
      <c r="F1182" s="237" t="s">
        <v>163</v>
      </c>
      <c r="G1182" s="234"/>
      <c r="H1182" s="236" t="s">
        <v>19</v>
      </c>
      <c r="I1182" s="238"/>
      <c r="J1182" s="234"/>
      <c r="K1182" s="234"/>
      <c r="L1182" s="239"/>
      <c r="M1182" s="240"/>
      <c r="N1182" s="241"/>
      <c r="O1182" s="241"/>
      <c r="P1182" s="241"/>
      <c r="Q1182" s="241"/>
      <c r="R1182" s="241"/>
      <c r="S1182" s="241"/>
      <c r="T1182" s="242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43" t="s">
        <v>147</v>
      </c>
      <c r="AU1182" s="243" t="s">
        <v>80</v>
      </c>
      <c r="AV1182" s="13" t="s">
        <v>76</v>
      </c>
      <c r="AW1182" s="13" t="s">
        <v>33</v>
      </c>
      <c r="AX1182" s="13" t="s">
        <v>72</v>
      </c>
      <c r="AY1182" s="243" t="s">
        <v>136</v>
      </c>
    </row>
    <row r="1183" s="13" customFormat="1">
      <c r="A1183" s="13"/>
      <c r="B1183" s="233"/>
      <c r="C1183" s="234"/>
      <c r="D1183" s="235" t="s">
        <v>147</v>
      </c>
      <c r="E1183" s="236" t="s">
        <v>19</v>
      </c>
      <c r="F1183" s="237" t="s">
        <v>149</v>
      </c>
      <c r="G1183" s="234"/>
      <c r="H1183" s="236" t="s">
        <v>19</v>
      </c>
      <c r="I1183" s="238"/>
      <c r="J1183" s="234"/>
      <c r="K1183" s="234"/>
      <c r="L1183" s="239"/>
      <c r="M1183" s="240"/>
      <c r="N1183" s="241"/>
      <c r="O1183" s="241"/>
      <c r="P1183" s="241"/>
      <c r="Q1183" s="241"/>
      <c r="R1183" s="241"/>
      <c r="S1183" s="241"/>
      <c r="T1183" s="242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43" t="s">
        <v>147</v>
      </c>
      <c r="AU1183" s="243" t="s">
        <v>80</v>
      </c>
      <c r="AV1183" s="13" t="s">
        <v>76</v>
      </c>
      <c r="AW1183" s="13" t="s">
        <v>33</v>
      </c>
      <c r="AX1183" s="13" t="s">
        <v>72</v>
      </c>
      <c r="AY1183" s="243" t="s">
        <v>136</v>
      </c>
    </row>
    <row r="1184" s="13" customFormat="1">
      <c r="A1184" s="13"/>
      <c r="B1184" s="233"/>
      <c r="C1184" s="234"/>
      <c r="D1184" s="235" t="s">
        <v>147</v>
      </c>
      <c r="E1184" s="236" t="s">
        <v>19</v>
      </c>
      <c r="F1184" s="237" t="s">
        <v>150</v>
      </c>
      <c r="G1184" s="234"/>
      <c r="H1184" s="236" t="s">
        <v>19</v>
      </c>
      <c r="I1184" s="238"/>
      <c r="J1184" s="234"/>
      <c r="K1184" s="234"/>
      <c r="L1184" s="239"/>
      <c r="M1184" s="240"/>
      <c r="N1184" s="241"/>
      <c r="O1184" s="241"/>
      <c r="P1184" s="241"/>
      <c r="Q1184" s="241"/>
      <c r="R1184" s="241"/>
      <c r="S1184" s="241"/>
      <c r="T1184" s="242"/>
      <c r="U1184" s="13"/>
      <c r="V1184" s="13"/>
      <c r="W1184" s="13"/>
      <c r="X1184" s="13"/>
      <c r="Y1184" s="13"/>
      <c r="Z1184" s="13"/>
      <c r="AA1184" s="13"/>
      <c r="AB1184" s="13"/>
      <c r="AC1184" s="13"/>
      <c r="AD1184" s="13"/>
      <c r="AE1184" s="13"/>
      <c r="AT1184" s="243" t="s">
        <v>147</v>
      </c>
      <c r="AU1184" s="243" t="s">
        <v>80</v>
      </c>
      <c r="AV1184" s="13" t="s">
        <v>76</v>
      </c>
      <c r="AW1184" s="13" t="s">
        <v>33</v>
      </c>
      <c r="AX1184" s="13" t="s">
        <v>72</v>
      </c>
      <c r="AY1184" s="243" t="s">
        <v>136</v>
      </c>
    </row>
    <row r="1185" s="14" customFormat="1">
      <c r="A1185" s="14"/>
      <c r="B1185" s="244"/>
      <c r="C1185" s="245"/>
      <c r="D1185" s="235" t="s">
        <v>147</v>
      </c>
      <c r="E1185" s="246" t="s">
        <v>19</v>
      </c>
      <c r="F1185" s="247" t="s">
        <v>1060</v>
      </c>
      <c r="G1185" s="245"/>
      <c r="H1185" s="248">
        <v>57.600000000000001</v>
      </c>
      <c r="I1185" s="249"/>
      <c r="J1185" s="245"/>
      <c r="K1185" s="245"/>
      <c r="L1185" s="250"/>
      <c r="M1185" s="251"/>
      <c r="N1185" s="252"/>
      <c r="O1185" s="252"/>
      <c r="P1185" s="252"/>
      <c r="Q1185" s="252"/>
      <c r="R1185" s="252"/>
      <c r="S1185" s="252"/>
      <c r="T1185" s="253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54" t="s">
        <v>147</v>
      </c>
      <c r="AU1185" s="254" t="s">
        <v>80</v>
      </c>
      <c r="AV1185" s="14" t="s">
        <v>80</v>
      </c>
      <c r="AW1185" s="14" t="s">
        <v>33</v>
      </c>
      <c r="AX1185" s="14" t="s">
        <v>72</v>
      </c>
      <c r="AY1185" s="254" t="s">
        <v>136</v>
      </c>
    </row>
    <row r="1186" s="13" customFormat="1">
      <c r="A1186" s="13"/>
      <c r="B1186" s="233"/>
      <c r="C1186" s="234"/>
      <c r="D1186" s="235" t="s">
        <v>147</v>
      </c>
      <c r="E1186" s="236" t="s">
        <v>19</v>
      </c>
      <c r="F1186" s="237" t="s">
        <v>1061</v>
      </c>
      <c r="G1186" s="234"/>
      <c r="H1186" s="236" t="s">
        <v>19</v>
      </c>
      <c r="I1186" s="238"/>
      <c r="J1186" s="234"/>
      <c r="K1186" s="234"/>
      <c r="L1186" s="239"/>
      <c r="M1186" s="240"/>
      <c r="N1186" s="241"/>
      <c r="O1186" s="241"/>
      <c r="P1186" s="241"/>
      <c r="Q1186" s="241"/>
      <c r="R1186" s="241"/>
      <c r="S1186" s="241"/>
      <c r="T1186" s="242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43" t="s">
        <v>147</v>
      </c>
      <c r="AU1186" s="243" t="s">
        <v>80</v>
      </c>
      <c r="AV1186" s="13" t="s">
        <v>76</v>
      </c>
      <c r="AW1186" s="13" t="s">
        <v>33</v>
      </c>
      <c r="AX1186" s="13" t="s">
        <v>72</v>
      </c>
      <c r="AY1186" s="243" t="s">
        <v>136</v>
      </c>
    </row>
    <row r="1187" s="14" customFormat="1">
      <c r="A1187" s="14"/>
      <c r="B1187" s="244"/>
      <c r="C1187" s="245"/>
      <c r="D1187" s="235" t="s">
        <v>147</v>
      </c>
      <c r="E1187" s="246" t="s">
        <v>19</v>
      </c>
      <c r="F1187" s="247" t="s">
        <v>1062</v>
      </c>
      <c r="G1187" s="245"/>
      <c r="H1187" s="248">
        <v>27.192</v>
      </c>
      <c r="I1187" s="249"/>
      <c r="J1187" s="245"/>
      <c r="K1187" s="245"/>
      <c r="L1187" s="250"/>
      <c r="M1187" s="251"/>
      <c r="N1187" s="252"/>
      <c r="O1187" s="252"/>
      <c r="P1187" s="252"/>
      <c r="Q1187" s="252"/>
      <c r="R1187" s="252"/>
      <c r="S1187" s="252"/>
      <c r="T1187" s="253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4" t="s">
        <v>147</v>
      </c>
      <c r="AU1187" s="254" t="s">
        <v>80</v>
      </c>
      <c r="AV1187" s="14" t="s">
        <v>80</v>
      </c>
      <c r="AW1187" s="14" t="s">
        <v>33</v>
      </c>
      <c r="AX1187" s="14" t="s">
        <v>72</v>
      </c>
      <c r="AY1187" s="254" t="s">
        <v>136</v>
      </c>
    </row>
    <row r="1188" s="14" customFormat="1">
      <c r="A1188" s="14"/>
      <c r="B1188" s="244"/>
      <c r="C1188" s="245"/>
      <c r="D1188" s="235" t="s">
        <v>147</v>
      </c>
      <c r="E1188" s="246" t="s">
        <v>19</v>
      </c>
      <c r="F1188" s="247" t="s">
        <v>1063</v>
      </c>
      <c r="G1188" s="245"/>
      <c r="H1188" s="248">
        <v>60.988</v>
      </c>
      <c r="I1188" s="249"/>
      <c r="J1188" s="245"/>
      <c r="K1188" s="245"/>
      <c r="L1188" s="250"/>
      <c r="M1188" s="251"/>
      <c r="N1188" s="252"/>
      <c r="O1188" s="252"/>
      <c r="P1188" s="252"/>
      <c r="Q1188" s="252"/>
      <c r="R1188" s="252"/>
      <c r="S1188" s="252"/>
      <c r="T1188" s="253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4" t="s">
        <v>147</v>
      </c>
      <c r="AU1188" s="254" t="s">
        <v>80</v>
      </c>
      <c r="AV1188" s="14" t="s">
        <v>80</v>
      </c>
      <c r="AW1188" s="14" t="s">
        <v>33</v>
      </c>
      <c r="AX1188" s="14" t="s">
        <v>72</v>
      </c>
      <c r="AY1188" s="254" t="s">
        <v>136</v>
      </c>
    </row>
    <row r="1189" s="14" customFormat="1">
      <c r="A1189" s="14"/>
      <c r="B1189" s="244"/>
      <c r="C1189" s="245"/>
      <c r="D1189" s="235" t="s">
        <v>147</v>
      </c>
      <c r="E1189" s="246" t="s">
        <v>19</v>
      </c>
      <c r="F1189" s="247" t="s">
        <v>1064</v>
      </c>
      <c r="G1189" s="245"/>
      <c r="H1189" s="248">
        <v>28.263000000000002</v>
      </c>
      <c r="I1189" s="249"/>
      <c r="J1189" s="245"/>
      <c r="K1189" s="245"/>
      <c r="L1189" s="250"/>
      <c r="M1189" s="251"/>
      <c r="N1189" s="252"/>
      <c r="O1189" s="252"/>
      <c r="P1189" s="252"/>
      <c r="Q1189" s="252"/>
      <c r="R1189" s="252"/>
      <c r="S1189" s="252"/>
      <c r="T1189" s="253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4" t="s">
        <v>147</v>
      </c>
      <c r="AU1189" s="254" t="s">
        <v>80</v>
      </c>
      <c r="AV1189" s="14" t="s">
        <v>80</v>
      </c>
      <c r="AW1189" s="14" t="s">
        <v>33</v>
      </c>
      <c r="AX1189" s="14" t="s">
        <v>72</v>
      </c>
      <c r="AY1189" s="254" t="s">
        <v>136</v>
      </c>
    </row>
    <row r="1190" s="14" customFormat="1">
      <c r="A1190" s="14"/>
      <c r="B1190" s="244"/>
      <c r="C1190" s="245"/>
      <c r="D1190" s="235" t="s">
        <v>147</v>
      </c>
      <c r="E1190" s="246" t="s">
        <v>19</v>
      </c>
      <c r="F1190" s="247" t="s">
        <v>1065</v>
      </c>
      <c r="G1190" s="245"/>
      <c r="H1190" s="248">
        <v>35.462000000000003</v>
      </c>
      <c r="I1190" s="249"/>
      <c r="J1190" s="245"/>
      <c r="K1190" s="245"/>
      <c r="L1190" s="250"/>
      <c r="M1190" s="251"/>
      <c r="N1190" s="252"/>
      <c r="O1190" s="252"/>
      <c r="P1190" s="252"/>
      <c r="Q1190" s="252"/>
      <c r="R1190" s="252"/>
      <c r="S1190" s="252"/>
      <c r="T1190" s="253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4" t="s">
        <v>147</v>
      </c>
      <c r="AU1190" s="254" t="s">
        <v>80</v>
      </c>
      <c r="AV1190" s="14" t="s">
        <v>80</v>
      </c>
      <c r="AW1190" s="14" t="s">
        <v>33</v>
      </c>
      <c r="AX1190" s="14" t="s">
        <v>72</v>
      </c>
      <c r="AY1190" s="254" t="s">
        <v>136</v>
      </c>
    </row>
    <row r="1191" s="14" customFormat="1">
      <c r="A1191" s="14"/>
      <c r="B1191" s="244"/>
      <c r="C1191" s="245"/>
      <c r="D1191" s="235" t="s">
        <v>147</v>
      </c>
      <c r="E1191" s="246" t="s">
        <v>19</v>
      </c>
      <c r="F1191" s="247" t="s">
        <v>1066</v>
      </c>
      <c r="G1191" s="245"/>
      <c r="H1191" s="248">
        <v>38.616</v>
      </c>
      <c r="I1191" s="249"/>
      <c r="J1191" s="245"/>
      <c r="K1191" s="245"/>
      <c r="L1191" s="250"/>
      <c r="M1191" s="251"/>
      <c r="N1191" s="252"/>
      <c r="O1191" s="252"/>
      <c r="P1191" s="252"/>
      <c r="Q1191" s="252"/>
      <c r="R1191" s="252"/>
      <c r="S1191" s="252"/>
      <c r="T1191" s="253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4" t="s">
        <v>147</v>
      </c>
      <c r="AU1191" s="254" t="s">
        <v>80</v>
      </c>
      <c r="AV1191" s="14" t="s">
        <v>80</v>
      </c>
      <c r="AW1191" s="14" t="s">
        <v>33</v>
      </c>
      <c r="AX1191" s="14" t="s">
        <v>72</v>
      </c>
      <c r="AY1191" s="254" t="s">
        <v>136</v>
      </c>
    </row>
    <row r="1192" s="14" customFormat="1">
      <c r="A1192" s="14"/>
      <c r="B1192" s="244"/>
      <c r="C1192" s="245"/>
      <c r="D1192" s="235" t="s">
        <v>147</v>
      </c>
      <c r="E1192" s="246" t="s">
        <v>19</v>
      </c>
      <c r="F1192" s="247" t="s">
        <v>1067</v>
      </c>
      <c r="G1192" s="245"/>
      <c r="H1192" s="248">
        <v>51.170000000000002</v>
      </c>
      <c r="I1192" s="249"/>
      <c r="J1192" s="245"/>
      <c r="K1192" s="245"/>
      <c r="L1192" s="250"/>
      <c r="M1192" s="251"/>
      <c r="N1192" s="252"/>
      <c r="O1192" s="252"/>
      <c r="P1192" s="252"/>
      <c r="Q1192" s="252"/>
      <c r="R1192" s="252"/>
      <c r="S1192" s="252"/>
      <c r="T1192" s="253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4" t="s">
        <v>147</v>
      </c>
      <c r="AU1192" s="254" t="s">
        <v>80</v>
      </c>
      <c r="AV1192" s="14" t="s">
        <v>80</v>
      </c>
      <c r="AW1192" s="14" t="s">
        <v>33</v>
      </c>
      <c r="AX1192" s="14" t="s">
        <v>72</v>
      </c>
      <c r="AY1192" s="254" t="s">
        <v>136</v>
      </c>
    </row>
    <row r="1193" s="14" customFormat="1">
      <c r="A1193" s="14"/>
      <c r="B1193" s="244"/>
      <c r="C1193" s="245"/>
      <c r="D1193" s="235" t="s">
        <v>147</v>
      </c>
      <c r="E1193" s="246" t="s">
        <v>19</v>
      </c>
      <c r="F1193" s="247" t="s">
        <v>210</v>
      </c>
      <c r="G1193" s="245"/>
      <c r="H1193" s="248">
        <v>21.300999999999998</v>
      </c>
      <c r="I1193" s="249"/>
      <c r="J1193" s="245"/>
      <c r="K1193" s="245"/>
      <c r="L1193" s="250"/>
      <c r="M1193" s="251"/>
      <c r="N1193" s="252"/>
      <c r="O1193" s="252"/>
      <c r="P1193" s="252"/>
      <c r="Q1193" s="252"/>
      <c r="R1193" s="252"/>
      <c r="S1193" s="252"/>
      <c r="T1193" s="253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4" t="s">
        <v>147</v>
      </c>
      <c r="AU1193" s="254" t="s">
        <v>80</v>
      </c>
      <c r="AV1193" s="14" t="s">
        <v>80</v>
      </c>
      <c r="AW1193" s="14" t="s">
        <v>33</v>
      </c>
      <c r="AX1193" s="14" t="s">
        <v>72</v>
      </c>
      <c r="AY1193" s="254" t="s">
        <v>136</v>
      </c>
    </row>
    <row r="1194" s="14" customFormat="1">
      <c r="A1194" s="14"/>
      <c r="B1194" s="244"/>
      <c r="C1194" s="245"/>
      <c r="D1194" s="235" t="s">
        <v>147</v>
      </c>
      <c r="E1194" s="246" t="s">
        <v>19</v>
      </c>
      <c r="F1194" s="247" t="s">
        <v>213</v>
      </c>
      <c r="G1194" s="245"/>
      <c r="H1194" s="248">
        <v>5.3040000000000003</v>
      </c>
      <c r="I1194" s="249"/>
      <c r="J1194" s="245"/>
      <c r="K1194" s="245"/>
      <c r="L1194" s="250"/>
      <c r="M1194" s="251"/>
      <c r="N1194" s="252"/>
      <c r="O1194" s="252"/>
      <c r="P1194" s="252"/>
      <c r="Q1194" s="252"/>
      <c r="R1194" s="252"/>
      <c r="S1194" s="252"/>
      <c r="T1194" s="253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4" t="s">
        <v>147</v>
      </c>
      <c r="AU1194" s="254" t="s">
        <v>80</v>
      </c>
      <c r="AV1194" s="14" t="s">
        <v>80</v>
      </c>
      <c r="AW1194" s="14" t="s">
        <v>33</v>
      </c>
      <c r="AX1194" s="14" t="s">
        <v>72</v>
      </c>
      <c r="AY1194" s="254" t="s">
        <v>136</v>
      </c>
    </row>
    <row r="1195" s="14" customFormat="1">
      <c r="A1195" s="14"/>
      <c r="B1195" s="244"/>
      <c r="C1195" s="245"/>
      <c r="D1195" s="235" t="s">
        <v>147</v>
      </c>
      <c r="E1195" s="246" t="s">
        <v>19</v>
      </c>
      <c r="F1195" s="247" t="s">
        <v>214</v>
      </c>
      <c r="G1195" s="245"/>
      <c r="H1195" s="248">
        <v>4.6799999999999997</v>
      </c>
      <c r="I1195" s="249"/>
      <c r="J1195" s="245"/>
      <c r="K1195" s="245"/>
      <c r="L1195" s="250"/>
      <c r="M1195" s="251"/>
      <c r="N1195" s="252"/>
      <c r="O1195" s="252"/>
      <c r="P1195" s="252"/>
      <c r="Q1195" s="252"/>
      <c r="R1195" s="252"/>
      <c r="S1195" s="252"/>
      <c r="T1195" s="253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4" t="s">
        <v>147</v>
      </c>
      <c r="AU1195" s="254" t="s">
        <v>80</v>
      </c>
      <c r="AV1195" s="14" t="s">
        <v>80</v>
      </c>
      <c r="AW1195" s="14" t="s">
        <v>33</v>
      </c>
      <c r="AX1195" s="14" t="s">
        <v>72</v>
      </c>
      <c r="AY1195" s="254" t="s">
        <v>136</v>
      </c>
    </row>
    <row r="1196" s="14" customFormat="1">
      <c r="A1196" s="14"/>
      <c r="B1196" s="244"/>
      <c r="C1196" s="245"/>
      <c r="D1196" s="235" t="s">
        <v>147</v>
      </c>
      <c r="E1196" s="246" t="s">
        <v>19</v>
      </c>
      <c r="F1196" s="247" t="s">
        <v>215</v>
      </c>
      <c r="G1196" s="245"/>
      <c r="H1196" s="248">
        <v>4.524</v>
      </c>
      <c r="I1196" s="249"/>
      <c r="J1196" s="245"/>
      <c r="K1196" s="245"/>
      <c r="L1196" s="250"/>
      <c r="M1196" s="251"/>
      <c r="N1196" s="252"/>
      <c r="O1196" s="252"/>
      <c r="P1196" s="252"/>
      <c r="Q1196" s="252"/>
      <c r="R1196" s="252"/>
      <c r="S1196" s="252"/>
      <c r="T1196" s="253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54" t="s">
        <v>147</v>
      </c>
      <c r="AU1196" s="254" t="s">
        <v>80</v>
      </c>
      <c r="AV1196" s="14" t="s">
        <v>80</v>
      </c>
      <c r="AW1196" s="14" t="s">
        <v>33</v>
      </c>
      <c r="AX1196" s="14" t="s">
        <v>72</v>
      </c>
      <c r="AY1196" s="254" t="s">
        <v>136</v>
      </c>
    </row>
    <row r="1197" s="13" customFormat="1">
      <c r="A1197" s="13"/>
      <c r="B1197" s="233"/>
      <c r="C1197" s="234"/>
      <c r="D1197" s="235" t="s">
        <v>147</v>
      </c>
      <c r="E1197" s="236" t="s">
        <v>19</v>
      </c>
      <c r="F1197" s="237" t="s">
        <v>1068</v>
      </c>
      <c r="G1197" s="234"/>
      <c r="H1197" s="236" t="s">
        <v>19</v>
      </c>
      <c r="I1197" s="238"/>
      <c r="J1197" s="234"/>
      <c r="K1197" s="234"/>
      <c r="L1197" s="239"/>
      <c r="M1197" s="240"/>
      <c r="N1197" s="241"/>
      <c r="O1197" s="241"/>
      <c r="P1197" s="241"/>
      <c r="Q1197" s="241"/>
      <c r="R1197" s="241"/>
      <c r="S1197" s="241"/>
      <c r="T1197" s="242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3" t="s">
        <v>147</v>
      </c>
      <c r="AU1197" s="243" t="s">
        <v>80</v>
      </c>
      <c r="AV1197" s="13" t="s">
        <v>76</v>
      </c>
      <c r="AW1197" s="13" t="s">
        <v>33</v>
      </c>
      <c r="AX1197" s="13" t="s">
        <v>72</v>
      </c>
      <c r="AY1197" s="243" t="s">
        <v>136</v>
      </c>
    </row>
    <row r="1198" s="14" customFormat="1">
      <c r="A1198" s="14"/>
      <c r="B1198" s="244"/>
      <c r="C1198" s="245"/>
      <c r="D1198" s="235" t="s">
        <v>147</v>
      </c>
      <c r="E1198" s="246" t="s">
        <v>19</v>
      </c>
      <c r="F1198" s="247" t="s">
        <v>1069</v>
      </c>
      <c r="G1198" s="245"/>
      <c r="H1198" s="248">
        <v>40</v>
      </c>
      <c r="I1198" s="249"/>
      <c r="J1198" s="245"/>
      <c r="K1198" s="245"/>
      <c r="L1198" s="250"/>
      <c r="M1198" s="251"/>
      <c r="N1198" s="252"/>
      <c r="O1198" s="252"/>
      <c r="P1198" s="252"/>
      <c r="Q1198" s="252"/>
      <c r="R1198" s="252"/>
      <c r="S1198" s="252"/>
      <c r="T1198" s="253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4" t="s">
        <v>147</v>
      </c>
      <c r="AU1198" s="254" t="s">
        <v>80</v>
      </c>
      <c r="AV1198" s="14" t="s">
        <v>80</v>
      </c>
      <c r="AW1198" s="14" t="s">
        <v>33</v>
      </c>
      <c r="AX1198" s="14" t="s">
        <v>72</v>
      </c>
      <c r="AY1198" s="254" t="s">
        <v>136</v>
      </c>
    </row>
    <row r="1199" s="13" customFormat="1">
      <c r="A1199" s="13"/>
      <c r="B1199" s="233"/>
      <c r="C1199" s="234"/>
      <c r="D1199" s="235" t="s">
        <v>147</v>
      </c>
      <c r="E1199" s="236" t="s">
        <v>19</v>
      </c>
      <c r="F1199" s="237" t="s">
        <v>165</v>
      </c>
      <c r="G1199" s="234"/>
      <c r="H1199" s="236" t="s">
        <v>19</v>
      </c>
      <c r="I1199" s="238"/>
      <c r="J1199" s="234"/>
      <c r="K1199" s="234"/>
      <c r="L1199" s="239"/>
      <c r="M1199" s="240"/>
      <c r="N1199" s="241"/>
      <c r="O1199" s="241"/>
      <c r="P1199" s="241"/>
      <c r="Q1199" s="241"/>
      <c r="R1199" s="241"/>
      <c r="S1199" s="241"/>
      <c r="T1199" s="242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43" t="s">
        <v>147</v>
      </c>
      <c r="AU1199" s="243" t="s">
        <v>80</v>
      </c>
      <c r="AV1199" s="13" t="s">
        <v>76</v>
      </c>
      <c r="AW1199" s="13" t="s">
        <v>33</v>
      </c>
      <c r="AX1199" s="13" t="s">
        <v>72</v>
      </c>
      <c r="AY1199" s="243" t="s">
        <v>136</v>
      </c>
    </row>
    <row r="1200" s="14" customFormat="1">
      <c r="A1200" s="14"/>
      <c r="B1200" s="244"/>
      <c r="C1200" s="245"/>
      <c r="D1200" s="235" t="s">
        <v>147</v>
      </c>
      <c r="E1200" s="246" t="s">
        <v>19</v>
      </c>
      <c r="F1200" s="247" t="s">
        <v>1070</v>
      </c>
      <c r="G1200" s="245"/>
      <c r="H1200" s="248">
        <v>57.399999999999999</v>
      </c>
      <c r="I1200" s="249"/>
      <c r="J1200" s="245"/>
      <c r="K1200" s="245"/>
      <c r="L1200" s="250"/>
      <c r="M1200" s="251"/>
      <c r="N1200" s="252"/>
      <c r="O1200" s="252"/>
      <c r="P1200" s="252"/>
      <c r="Q1200" s="252"/>
      <c r="R1200" s="252"/>
      <c r="S1200" s="252"/>
      <c r="T1200" s="253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4" t="s">
        <v>147</v>
      </c>
      <c r="AU1200" s="254" t="s">
        <v>80</v>
      </c>
      <c r="AV1200" s="14" t="s">
        <v>80</v>
      </c>
      <c r="AW1200" s="14" t="s">
        <v>33</v>
      </c>
      <c r="AX1200" s="14" t="s">
        <v>72</v>
      </c>
      <c r="AY1200" s="254" t="s">
        <v>136</v>
      </c>
    </row>
    <row r="1201" s="13" customFormat="1">
      <c r="A1201" s="13"/>
      <c r="B1201" s="233"/>
      <c r="C1201" s="234"/>
      <c r="D1201" s="235" t="s">
        <v>147</v>
      </c>
      <c r="E1201" s="236" t="s">
        <v>19</v>
      </c>
      <c r="F1201" s="237" t="s">
        <v>1071</v>
      </c>
      <c r="G1201" s="234"/>
      <c r="H1201" s="236" t="s">
        <v>19</v>
      </c>
      <c r="I1201" s="238"/>
      <c r="J1201" s="234"/>
      <c r="K1201" s="234"/>
      <c r="L1201" s="239"/>
      <c r="M1201" s="240"/>
      <c r="N1201" s="241"/>
      <c r="O1201" s="241"/>
      <c r="P1201" s="241"/>
      <c r="Q1201" s="241"/>
      <c r="R1201" s="241"/>
      <c r="S1201" s="241"/>
      <c r="T1201" s="242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43" t="s">
        <v>147</v>
      </c>
      <c r="AU1201" s="243" t="s">
        <v>80</v>
      </c>
      <c r="AV1201" s="13" t="s">
        <v>76</v>
      </c>
      <c r="AW1201" s="13" t="s">
        <v>33</v>
      </c>
      <c r="AX1201" s="13" t="s">
        <v>72</v>
      </c>
      <c r="AY1201" s="243" t="s">
        <v>136</v>
      </c>
    </row>
    <row r="1202" s="14" customFormat="1">
      <c r="A1202" s="14"/>
      <c r="B1202" s="244"/>
      <c r="C1202" s="245"/>
      <c r="D1202" s="235" t="s">
        <v>147</v>
      </c>
      <c r="E1202" s="246" t="s">
        <v>19</v>
      </c>
      <c r="F1202" s="247" t="s">
        <v>1072</v>
      </c>
      <c r="G1202" s="245"/>
      <c r="H1202" s="248">
        <v>60.869</v>
      </c>
      <c r="I1202" s="249"/>
      <c r="J1202" s="245"/>
      <c r="K1202" s="245"/>
      <c r="L1202" s="250"/>
      <c r="M1202" s="251"/>
      <c r="N1202" s="252"/>
      <c r="O1202" s="252"/>
      <c r="P1202" s="252"/>
      <c r="Q1202" s="252"/>
      <c r="R1202" s="252"/>
      <c r="S1202" s="252"/>
      <c r="T1202" s="253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4" t="s">
        <v>147</v>
      </c>
      <c r="AU1202" s="254" t="s">
        <v>80</v>
      </c>
      <c r="AV1202" s="14" t="s">
        <v>80</v>
      </c>
      <c r="AW1202" s="14" t="s">
        <v>33</v>
      </c>
      <c r="AX1202" s="14" t="s">
        <v>72</v>
      </c>
      <c r="AY1202" s="254" t="s">
        <v>136</v>
      </c>
    </row>
    <row r="1203" s="14" customFormat="1">
      <c r="A1203" s="14"/>
      <c r="B1203" s="244"/>
      <c r="C1203" s="245"/>
      <c r="D1203" s="235" t="s">
        <v>147</v>
      </c>
      <c r="E1203" s="246" t="s">
        <v>19</v>
      </c>
      <c r="F1203" s="247" t="s">
        <v>1073</v>
      </c>
      <c r="G1203" s="245"/>
      <c r="H1203" s="248">
        <v>28.263000000000002</v>
      </c>
      <c r="I1203" s="249"/>
      <c r="J1203" s="245"/>
      <c r="K1203" s="245"/>
      <c r="L1203" s="250"/>
      <c r="M1203" s="251"/>
      <c r="N1203" s="252"/>
      <c r="O1203" s="252"/>
      <c r="P1203" s="252"/>
      <c r="Q1203" s="252"/>
      <c r="R1203" s="252"/>
      <c r="S1203" s="252"/>
      <c r="T1203" s="253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4" t="s">
        <v>147</v>
      </c>
      <c r="AU1203" s="254" t="s">
        <v>80</v>
      </c>
      <c r="AV1203" s="14" t="s">
        <v>80</v>
      </c>
      <c r="AW1203" s="14" t="s">
        <v>33</v>
      </c>
      <c r="AX1203" s="14" t="s">
        <v>72</v>
      </c>
      <c r="AY1203" s="254" t="s">
        <v>136</v>
      </c>
    </row>
    <row r="1204" s="14" customFormat="1">
      <c r="A1204" s="14"/>
      <c r="B1204" s="244"/>
      <c r="C1204" s="245"/>
      <c r="D1204" s="235" t="s">
        <v>147</v>
      </c>
      <c r="E1204" s="246" t="s">
        <v>19</v>
      </c>
      <c r="F1204" s="247" t="s">
        <v>1074</v>
      </c>
      <c r="G1204" s="245"/>
      <c r="H1204" s="248">
        <v>35.997999999999998</v>
      </c>
      <c r="I1204" s="249"/>
      <c r="J1204" s="245"/>
      <c r="K1204" s="245"/>
      <c r="L1204" s="250"/>
      <c r="M1204" s="251"/>
      <c r="N1204" s="252"/>
      <c r="O1204" s="252"/>
      <c r="P1204" s="252"/>
      <c r="Q1204" s="252"/>
      <c r="R1204" s="252"/>
      <c r="S1204" s="252"/>
      <c r="T1204" s="253"/>
      <c r="U1204" s="14"/>
      <c r="V1204" s="14"/>
      <c r="W1204" s="14"/>
      <c r="X1204" s="14"/>
      <c r="Y1204" s="14"/>
      <c r="Z1204" s="14"/>
      <c r="AA1204" s="14"/>
      <c r="AB1204" s="14"/>
      <c r="AC1204" s="14"/>
      <c r="AD1204" s="14"/>
      <c r="AE1204" s="14"/>
      <c r="AT1204" s="254" t="s">
        <v>147</v>
      </c>
      <c r="AU1204" s="254" t="s">
        <v>80</v>
      </c>
      <c r="AV1204" s="14" t="s">
        <v>80</v>
      </c>
      <c r="AW1204" s="14" t="s">
        <v>33</v>
      </c>
      <c r="AX1204" s="14" t="s">
        <v>72</v>
      </c>
      <c r="AY1204" s="254" t="s">
        <v>136</v>
      </c>
    </row>
    <row r="1205" s="14" customFormat="1">
      <c r="A1205" s="14"/>
      <c r="B1205" s="244"/>
      <c r="C1205" s="245"/>
      <c r="D1205" s="235" t="s">
        <v>147</v>
      </c>
      <c r="E1205" s="246" t="s">
        <v>19</v>
      </c>
      <c r="F1205" s="247" t="s">
        <v>1075</v>
      </c>
      <c r="G1205" s="245"/>
      <c r="H1205" s="248">
        <v>12.285</v>
      </c>
      <c r="I1205" s="249"/>
      <c r="J1205" s="245"/>
      <c r="K1205" s="245"/>
      <c r="L1205" s="250"/>
      <c r="M1205" s="251"/>
      <c r="N1205" s="252"/>
      <c r="O1205" s="252"/>
      <c r="P1205" s="252"/>
      <c r="Q1205" s="252"/>
      <c r="R1205" s="252"/>
      <c r="S1205" s="252"/>
      <c r="T1205" s="253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4" t="s">
        <v>147</v>
      </c>
      <c r="AU1205" s="254" t="s">
        <v>80</v>
      </c>
      <c r="AV1205" s="14" t="s">
        <v>80</v>
      </c>
      <c r="AW1205" s="14" t="s">
        <v>33</v>
      </c>
      <c r="AX1205" s="14" t="s">
        <v>72</v>
      </c>
      <c r="AY1205" s="254" t="s">
        <v>136</v>
      </c>
    </row>
    <row r="1206" s="14" customFormat="1">
      <c r="A1206" s="14"/>
      <c r="B1206" s="244"/>
      <c r="C1206" s="245"/>
      <c r="D1206" s="235" t="s">
        <v>147</v>
      </c>
      <c r="E1206" s="246" t="s">
        <v>19</v>
      </c>
      <c r="F1206" s="247" t="s">
        <v>1076</v>
      </c>
      <c r="G1206" s="245"/>
      <c r="H1206" s="248">
        <v>23.800000000000001</v>
      </c>
      <c r="I1206" s="249"/>
      <c r="J1206" s="245"/>
      <c r="K1206" s="245"/>
      <c r="L1206" s="250"/>
      <c r="M1206" s="251"/>
      <c r="N1206" s="252"/>
      <c r="O1206" s="252"/>
      <c r="P1206" s="252"/>
      <c r="Q1206" s="252"/>
      <c r="R1206" s="252"/>
      <c r="S1206" s="252"/>
      <c r="T1206" s="253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4" t="s">
        <v>147</v>
      </c>
      <c r="AU1206" s="254" t="s">
        <v>80</v>
      </c>
      <c r="AV1206" s="14" t="s">
        <v>80</v>
      </c>
      <c r="AW1206" s="14" t="s">
        <v>33</v>
      </c>
      <c r="AX1206" s="14" t="s">
        <v>72</v>
      </c>
      <c r="AY1206" s="254" t="s">
        <v>136</v>
      </c>
    </row>
    <row r="1207" s="14" customFormat="1">
      <c r="A1207" s="14"/>
      <c r="B1207" s="244"/>
      <c r="C1207" s="245"/>
      <c r="D1207" s="235" t="s">
        <v>147</v>
      </c>
      <c r="E1207" s="246" t="s">
        <v>19</v>
      </c>
      <c r="F1207" s="247" t="s">
        <v>1077</v>
      </c>
      <c r="G1207" s="245"/>
      <c r="H1207" s="248">
        <v>34.985999999999997</v>
      </c>
      <c r="I1207" s="249"/>
      <c r="J1207" s="245"/>
      <c r="K1207" s="245"/>
      <c r="L1207" s="250"/>
      <c r="M1207" s="251"/>
      <c r="N1207" s="252"/>
      <c r="O1207" s="252"/>
      <c r="P1207" s="252"/>
      <c r="Q1207" s="252"/>
      <c r="R1207" s="252"/>
      <c r="S1207" s="252"/>
      <c r="T1207" s="253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54" t="s">
        <v>147</v>
      </c>
      <c r="AU1207" s="254" t="s">
        <v>80</v>
      </c>
      <c r="AV1207" s="14" t="s">
        <v>80</v>
      </c>
      <c r="AW1207" s="14" t="s">
        <v>33</v>
      </c>
      <c r="AX1207" s="14" t="s">
        <v>72</v>
      </c>
      <c r="AY1207" s="254" t="s">
        <v>136</v>
      </c>
    </row>
    <row r="1208" s="14" customFormat="1">
      <c r="A1208" s="14"/>
      <c r="B1208" s="244"/>
      <c r="C1208" s="245"/>
      <c r="D1208" s="235" t="s">
        <v>147</v>
      </c>
      <c r="E1208" s="246" t="s">
        <v>19</v>
      </c>
      <c r="F1208" s="247" t="s">
        <v>210</v>
      </c>
      <c r="G1208" s="245"/>
      <c r="H1208" s="248">
        <v>21.300999999999998</v>
      </c>
      <c r="I1208" s="249"/>
      <c r="J1208" s="245"/>
      <c r="K1208" s="245"/>
      <c r="L1208" s="250"/>
      <c r="M1208" s="251"/>
      <c r="N1208" s="252"/>
      <c r="O1208" s="252"/>
      <c r="P1208" s="252"/>
      <c r="Q1208" s="252"/>
      <c r="R1208" s="252"/>
      <c r="S1208" s="252"/>
      <c r="T1208" s="253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4" t="s">
        <v>147</v>
      </c>
      <c r="AU1208" s="254" t="s">
        <v>80</v>
      </c>
      <c r="AV1208" s="14" t="s">
        <v>80</v>
      </c>
      <c r="AW1208" s="14" t="s">
        <v>33</v>
      </c>
      <c r="AX1208" s="14" t="s">
        <v>72</v>
      </c>
      <c r="AY1208" s="254" t="s">
        <v>136</v>
      </c>
    </row>
    <row r="1209" s="14" customFormat="1">
      <c r="A1209" s="14"/>
      <c r="B1209" s="244"/>
      <c r="C1209" s="245"/>
      <c r="D1209" s="235" t="s">
        <v>147</v>
      </c>
      <c r="E1209" s="246" t="s">
        <v>19</v>
      </c>
      <c r="F1209" s="247" t="s">
        <v>213</v>
      </c>
      <c r="G1209" s="245"/>
      <c r="H1209" s="248">
        <v>5.3040000000000003</v>
      </c>
      <c r="I1209" s="249"/>
      <c r="J1209" s="245"/>
      <c r="K1209" s="245"/>
      <c r="L1209" s="250"/>
      <c r="M1209" s="251"/>
      <c r="N1209" s="252"/>
      <c r="O1209" s="252"/>
      <c r="P1209" s="252"/>
      <c r="Q1209" s="252"/>
      <c r="R1209" s="252"/>
      <c r="S1209" s="252"/>
      <c r="T1209" s="253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4" t="s">
        <v>147</v>
      </c>
      <c r="AU1209" s="254" t="s">
        <v>80</v>
      </c>
      <c r="AV1209" s="14" t="s">
        <v>80</v>
      </c>
      <c r="AW1209" s="14" t="s">
        <v>33</v>
      </c>
      <c r="AX1209" s="14" t="s">
        <v>72</v>
      </c>
      <c r="AY1209" s="254" t="s">
        <v>136</v>
      </c>
    </row>
    <row r="1210" s="14" customFormat="1">
      <c r="A1210" s="14"/>
      <c r="B1210" s="244"/>
      <c r="C1210" s="245"/>
      <c r="D1210" s="235" t="s">
        <v>147</v>
      </c>
      <c r="E1210" s="246" t="s">
        <v>19</v>
      </c>
      <c r="F1210" s="247" t="s">
        <v>214</v>
      </c>
      <c r="G1210" s="245"/>
      <c r="H1210" s="248">
        <v>4.6799999999999997</v>
      </c>
      <c r="I1210" s="249"/>
      <c r="J1210" s="245"/>
      <c r="K1210" s="245"/>
      <c r="L1210" s="250"/>
      <c r="M1210" s="251"/>
      <c r="N1210" s="252"/>
      <c r="O1210" s="252"/>
      <c r="P1210" s="252"/>
      <c r="Q1210" s="252"/>
      <c r="R1210" s="252"/>
      <c r="S1210" s="252"/>
      <c r="T1210" s="253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4" t="s">
        <v>147</v>
      </c>
      <c r="AU1210" s="254" t="s">
        <v>80</v>
      </c>
      <c r="AV1210" s="14" t="s">
        <v>80</v>
      </c>
      <c r="AW1210" s="14" t="s">
        <v>33</v>
      </c>
      <c r="AX1210" s="14" t="s">
        <v>72</v>
      </c>
      <c r="AY1210" s="254" t="s">
        <v>136</v>
      </c>
    </row>
    <row r="1211" s="14" customFormat="1">
      <c r="A1211" s="14"/>
      <c r="B1211" s="244"/>
      <c r="C1211" s="245"/>
      <c r="D1211" s="235" t="s">
        <v>147</v>
      </c>
      <c r="E1211" s="246" t="s">
        <v>19</v>
      </c>
      <c r="F1211" s="247" t="s">
        <v>215</v>
      </c>
      <c r="G1211" s="245"/>
      <c r="H1211" s="248">
        <v>4.524</v>
      </c>
      <c r="I1211" s="249"/>
      <c r="J1211" s="245"/>
      <c r="K1211" s="245"/>
      <c r="L1211" s="250"/>
      <c r="M1211" s="251"/>
      <c r="N1211" s="252"/>
      <c r="O1211" s="252"/>
      <c r="P1211" s="252"/>
      <c r="Q1211" s="252"/>
      <c r="R1211" s="252"/>
      <c r="S1211" s="252"/>
      <c r="T1211" s="253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4" t="s">
        <v>147</v>
      </c>
      <c r="AU1211" s="254" t="s">
        <v>80</v>
      </c>
      <c r="AV1211" s="14" t="s">
        <v>80</v>
      </c>
      <c r="AW1211" s="14" t="s">
        <v>33</v>
      </c>
      <c r="AX1211" s="14" t="s">
        <v>72</v>
      </c>
      <c r="AY1211" s="254" t="s">
        <v>136</v>
      </c>
    </row>
    <row r="1212" s="13" customFormat="1">
      <c r="A1212" s="13"/>
      <c r="B1212" s="233"/>
      <c r="C1212" s="234"/>
      <c r="D1212" s="235" t="s">
        <v>147</v>
      </c>
      <c r="E1212" s="236" t="s">
        <v>19</v>
      </c>
      <c r="F1212" s="237" t="s">
        <v>1078</v>
      </c>
      <c r="G1212" s="234"/>
      <c r="H1212" s="236" t="s">
        <v>19</v>
      </c>
      <c r="I1212" s="238"/>
      <c r="J1212" s="234"/>
      <c r="K1212" s="234"/>
      <c r="L1212" s="239"/>
      <c r="M1212" s="240"/>
      <c r="N1212" s="241"/>
      <c r="O1212" s="241"/>
      <c r="P1212" s="241"/>
      <c r="Q1212" s="241"/>
      <c r="R1212" s="241"/>
      <c r="S1212" s="241"/>
      <c r="T1212" s="242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43" t="s">
        <v>147</v>
      </c>
      <c r="AU1212" s="243" t="s">
        <v>80</v>
      </c>
      <c r="AV1212" s="13" t="s">
        <v>76</v>
      </c>
      <c r="AW1212" s="13" t="s">
        <v>33</v>
      </c>
      <c r="AX1212" s="13" t="s">
        <v>72</v>
      </c>
      <c r="AY1212" s="243" t="s">
        <v>136</v>
      </c>
    </row>
    <row r="1213" s="14" customFormat="1">
      <c r="A1213" s="14"/>
      <c r="B1213" s="244"/>
      <c r="C1213" s="245"/>
      <c r="D1213" s="235" t="s">
        <v>147</v>
      </c>
      <c r="E1213" s="246" t="s">
        <v>19</v>
      </c>
      <c r="F1213" s="247" t="s">
        <v>1079</v>
      </c>
      <c r="G1213" s="245"/>
      <c r="H1213" s="248">
        <v>20</v>
      </c>
      <c r="I1213" s="249"/>
      <c r="J1213" s="245"/>
      <c r="K1213" s="245"/>
      <c r="L1213" s="250"/>
      <c r="M1213" s="251"/>
      <c r="N1213" s="252"/>
      <c r="O1213" s="252"/>
      <c r="P1213" s="252"/>
      <c r="Q1213" s="252"/>
      <c r="R1213" s="252"/>
      <c r="S1213" s="252"/>
      <c r="T1213" s="253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54" t="s">
        <v>147</v>
      </c>
      <c r="AU1213" s="254" t="s">
        <v>80</v>
      </c>
      <c r="AV1213" s="14" t="s">
        <v>80</v>
      </c>
      <c r="AW1213" s="14" t="s">
        <v>33</v>
      </c>
      <c r="AX1213" s="14" t="s">
        <v>72</v>
      </c>
      <c r="AY1213" s="254" t="s">
        <v>136</v>
      </c>
    </row>
    <row r="1214" s="15" customFormat="1">
      <c r="A1214" s="15"/>
      <c r="B1214" s="255"/>
      <c r="C1214" s="256"/>
      <c r="D1214" s="235" t="s">
        <v>147</v>
      </c>
      <c r="E1214" s="257" t="s">
        <v>19</v>
      </c>
      <c r="F1214" s="258" t="s">
        <v>166</v>
      </c>
      <c r="G1214" s="256"/>
      <c r="H1214" s="259">
        <v>684.50999999999988</v>
      </c>
      <c r="I1214" s="260"/>
      <c r="J1214" s="256"/>
      <c r="K1214" s="256"/>
      <c r="L1214" s="261"/>
      <c r="M1214" s="262"/>
      <c r="N1214" s="263"/>
      <c r="O1214" s="263"/>
      <c r="P1214" s="263"/>
      <c r="Q1214" s="263"/>
      <c r="R1214" s="263"/>
      <c r="S1214" s="263"/>
      <c r="T1214" s="264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5" t="s">
        <v>147</v>
      </c>
      <c r="AU1214" s="265" t="s">
        <v>80</v>
      </c>
      <c r="AV1214" s="15" t="s">
        <v>156</v>
      </c>
      <c r="AW1214" s="15" t="s">
        <v>33</v>
      </c>
      <c r="AX1214" s="15" t="s">
        <v>72</v>
      </c>
      <c r="AY1214" s="265" t="s">
        <v>136</v>
      </c>
    </row>
    <row r="1215" s="16" customFormat="1">
      <c r="A1215" s="16"/>
      <c r="B1215" s="266"/>
      <c r="C1215" s="267"/>
      <c r="D1215" s="235" t="s">
        <v>147</v>
      </c>
      <c r="E1215" s="268" t="s">
        <v>19</v>
      </c>
      <c r="F1215" s="269" t="s">
        <v>167</v>
      </c>
      <c r="G1215" s="267"/>
      <c r="H1215" s="270">
        <v>684.50999999999988</v>
      </c>
      <c r="I1215" s="271"/>
      <c r="J1215" s="267"/>
      <c r="K1215" s="267"/>
      <c r="L1215" s="272"/>
      <c r="M1215" s="273"/>
      <c r="N1215" s="274"/>
      <c r="O1215" s="274"/>
      <c r="P1215" s="274"/>
      <c r="Q1215" s="274"/>
      <c r="R1215" s="274"/>
      <c r="S1215" s="274"/>
      <c r="T1215" s="275"/>
      <c r="U1215" s="16"/>
      <c r="V1215" s="16"/>
      <c r="W1215" s="16"/>
      <c r="X1215" s="16"/>
      <c r="Y1215" s="16"/>
      <c r="Z1215" s="16"/>
      <c r="AA1215" s="16"/>
      <c r="AB1215" s="16"/>
      <c r="AC1215" s="16"/>
      <c r="AD1215" s="16"/>
      <c r="AE1215" s="16"/>
      <c r="AT1215" s="276" t="s">
        <v>147</v>
      </c>
      <c r="AU1215" s="276" t="s">
        <v>80</v>
      </c>
      <c r="AV1215" s="16" t="s">
        <v>143</v>
      </c>
      <c r="AW1215" s="16" t="s">
        <v>33</v>
      </c>
      <c r="AX1215" s="16" t="s">
        <v>76</v>
      </c>
      <c r="AY1215" s="276" t="s">
        <v>136</v>
      </c>
    </row>
    <row r="1216" s="2" customFormat="1" ht="24.15" customHeight="1">
      <c r="A1216" s="41"/>
      <c r="B1216" s="42"/>
      <c r="C1216" s="215" t="s">
        <v>1080</v>
      </c>
      <c r="D1216" s="215" t="s">
        <v>138</v>
      </c>
      <c r="E1216" s="216" t="s">
        <v>1081</v>
      </c>
      <c r="F1216" s="217" t="s">
        <v>1082</v>
      </c>
      <c r="G1216" s="218" t="s">
        <v>181</v>
      </c>
      <c r="H1216" s="219">
        <v>684.50999999999999</v>
      </c>
      <c r="I1216" s="220"/>
      <c r="J1216" s="221">
        <f>ROUND(I1216*H1216,2)</f>
        <v>0</v>
      </c>
      <c r="K1216" s="217" t="s">
        <v>142</v>
      </c>
      <c r="L1216" s="47"/>
      <c r="M1216" s="222" t="s">
        <v>19</v>
      </c>
      <c r="N1216" s="223" t="s">
        <v>43</v>
      </c>
      <c r="O1216" s="87"/>
      <c r="P1216" s="224">
        <f>O1216*H1216</f>
        <v>0</v>
      </c>
      <c r="Q1216" s="224">
        <v>0.00028600000000000001</v>
      </c>
      <c r="R1216" s="224">
        <f>Q1216*H1216</f>
        <v>0.19576986000000002</v>
      </c>
      <c r="S1216" s="224">
        <v>0</v>
      </c>
      <c r="T1216" s="225">
        <f>S1216*H1216</f>
        <v>0</v>
      </c>
      <c r="U1216" s="41"/>
      <c r="V1216" s="41"/>
      <c r="W1216" s="41"/>
      <c r="X1216" s="41"/>
      <c r="Y1216" s="41"/>
      <c r="Z1216" s="41"/>
      <c r="AA1216" s="41"/>
      <c r="AB1216" s="41"/>
      <c r="AC1216" s="41"/>
      <c r="AD1216" s="41"/>
      <c r="AE1216" s="41"/>
      <c r="AR1216" s="226" t="s">
        <v>259</v>
      </c>
      <c r="AT1216" s="226" t="s">
        <v>138</v>
      </c>
      <c r="AU1216" s="226" t="s">
        <v>80</v>
      </c>
      <c r="AY1216" s="20" t="s">
        <v>136</v>
      </c>
      <c r="BE1216" s="227">
        <f>IF(N1216="základní",J1216,0)</f>
        <v>0</v>
      </c>
      <c r="BF1216" s="227">
        <f>IF(N1216="snížená",J1216,0)</f>
        <v>0</v>
      </c>
      <c r="BG1216" s="227">
        <f>IF(N1216="zákl. přenesená",J1216,0)</f>
        <v>0</v>
      </c>
      <c r="BH1216" s="227">
        <f>IF(N1216="sníž. přenesená",J1216,0)</f>
        <v>0</v>
      </c>
      <c r="BI1216" s="227">
        <f>IF(N1216="nulová",J1216,0)</f>
        <v>0</v>
      </c>
      <c r="BJ1216" s="20" t="s">
        <v>76</v>
      </c>
      <c r="BK1216" s="227">
        <f>ROUND(I1216*H1216,2)</f>
        <v>0</v>
      </c>
      <c r="BL1216" s="20" t="s">
        <v>259</v>
      </c>
      <c r="BM1216" s="226" t="s">
        <v>1083</v>
      </c>
    </row>
    <row r="1217" s="2" customFormat="1">
      <c r="A1217" s="41"/>
      <c r="B1217" s="42"/>
      <c r="C1217" s="43"/>
      <c r="D1217" s="228" t="s">
        <v>145</v>
      </c>
      <c r="E1217" s="43"/>
      <c r="F1217" s="229" t="s">
        <v>1084</v>
      </c>
      <c r="G1217" s="43"/>
      <c r="H1217" s="43"/>
      <c r="I1217" s="230"/>
      <c r="J1217" s="43"/>
      <c r="K1217" s="43"/>
      <c r="L1217" s="47"/>
      <c r="M1217" s="231"/>
      <c r="N1217" s="232"/>
      <c r="O1217" s="87"/>
      <c r="P1217" s="87"/>
      <c r="Q1217" s="87"/>
      <c r="R1217" s="87"/>
      <c r="S1217" s="87"/>
      <c r="T1217" s="88"/>
      <c r="U1217" s="41"/>
      <c r="V1217" s="41"/>
      <c r="W1217" s="41"/>
      <c r="X1217" s="41"/>
      <c r="Y1217" s="41"/>
      <c r="Z1217" s="41"/>
      <c r="AA1217" s="41"/>
      <c r="AB1217" s="41"/>
      <c r="AC1217" s="41"/>
      <c r="AD1217" s="41"/>
      <c r="AE1217" s="41"/>
      <c r="AT1217" s="20" t="s">
        <v>145</v>
      </c>
      <c r="AU1217" s="20" t="s">
        <v>80</v>
      </c>
    </row>
    <row r="1218" s="13" customFormat="1">
      <c r="A1218" s="13"/>
      <c r="B1218" s="233"/>
      <c r="C1218" s="234"/>
      <c r="D1218" s="235" t="s">
        <v>147</v>
      </c>
      <c r="E1218" s="236" t="s">
        <v>19</v>
      </c>
      <c r="F1218" s="237" t="s">
        <v>163</v>
      </c>
      <c r="G1218" s="234"/>
      <c r="H1218" s="236" t="s">
        <v>19</v>
      </c>
      <c r="I1218" s="238"/>
      <c r="J1218" s="234"/>
      <c r="K1218" s="234"/>
      <c r="L1218" s="239"/>
      <c r="M1218" s="240"/>
      <c r="N1218" s="241"/>
      <c r="O1218" s="241"/>
      <c r="P1218" s="241"/>
      <c r="Q1218" s="241"/>
      <c r="R1218" s="241"/>
      <c r="S1218" s="241"/>
      <c r="T1218" s="242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43" t="s">
        <v>147</v>
      </c>
      <c r="AU1218" s="243" t="s">
        <v>80</v>
      </c>
      <c r="AV1218" s="13" t="s">
        <v>76</v>
      </c>
      <c r="AW1218" s="13" t="s">
        <v>33</v>
      </c>
      <c r="AX1218" s="13" t="s">
        <v>72</v>
      </c>
      <c r="AY1218" s="243" t="s">
        <v>136</v>
      </c>
    </row>
    <row r="1219" s="13" customFormat="1">
      <c r="A1219" s="13"/>
      <c r="B1219" s="233"/>
      <c r="C1219" s="234"/>
      <c r="D1219" s="235" t="s">
        <v>147</v>
      </c>
      <c r="E1219" s="236" t="s">
        <v>19</v>
      </c>
      <c r="F1219" s="237" t="s">
        <v>149</v>
      </c>
      <c r="G1219" s="234"/>
      <c r="H1219" s="236" t="s">
        <v>19</v>
      </c>
      <c r="I1219" s="238"/>
      <c r="J1219" s="234"/>
      <c r="K1219" s="234"/>
      <c r="L1219" s="239"/>
      <c r="M1219" s="240"/>
      <c r="N1219" s="241"/>
      <c r="O1219" s="241"/>
      <c r="P1219" s="241"/>
      <c r="Q1219" s="241"/>
      <c r="R1219" s="241"/>
      <c r="S1219" s="241"/>
      <c r="T1219" s="242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43" t="s">
        <v>147</v>
      </c>
      <c r="AU1219" s="243" t="s">
        <v>80</v>
      </c>
      <c r="AV1219" s="13" t="s">
        <v>76</v>
      </c>
      <c r="AW1219" s="13" t="s">
        <v>33</v>
      </c>
      <c r="AX1219" s="13" t="s">
        <v>72</v>
      </c>
      <c r="AY1219" s="243" t="s">
        <v>136</v>
      </c>
    </row>
    <row r="1220" s="13" customFormat="1">
      <c r="A1220" s="13"/>
      <c r="B1220" s="233"/>
      <c r="C1220" s="234"/>
      <c r="D1220" s="235" t="s">
        <v>147</v>
      </c>
      <c r="E1220" s="236" t="s">
        <v>19</v>
      </c>
      <c r="F1220" s="237" t="s">
        <v>150</v>
      </c>
      <c r="G1220" s="234"/>
      <c r="H1220" s="236" t="s">
        <v>19</v>
      </c>
      <c r="I1220" s="238"/>
      <c r="J1220" s="234"/>
      <c r="K1220" s="234"/>
      <c r="L1220" s="239"/>
      <c r="M1220" s="240"/>
      <c r="N1220" s="241"/>
      <c r="O1220" s="241"/>
      <c r="P1220" s="241"/>
      <c r="Q1220" s="241"/>
      <c r="R1220" s="241"/>
      <c r="S1220" s="241"/>
      <c r="T1220" s="242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43" t="s">
        <v>147</v>
      </c>
      <c r="AU1220" s="243" t="s">
        <v>80</v>
      </c>
      <c r="AV1220" s="13" t="s">
        <v>76</v>
      </c>
      <c r="AW1220" s="13" t="s">
        <v>33</v>
      </c>
      <c r="AX1220" s="13" t="s">
        <v>72</v>
      </c>
      <c r="AY1220" s="243" t="s">
        <v>136</v>
      </c>
    </row>
    <row r="1221" s="14" customFormat="1">
      <c r="A1221" s="14"/>
      <c r="B1221" s="244"/>
      <c r="C1221" s="245"/>
      <c r="D1221" s="235" t="s">
        <v>147</v>
      </c>
      <c r="E1221" s="246" t="s">
        <v>19</v>
      </c>
      <c r="F1221" s="247" t="s">
        <v>1060</v>
      </c>
      <c r="G1221" s="245"/>
      <c r="H1221" s="248">
        <v>57.600000000000001</v>
      </c>
      <c r="I1221" s="249"/>
      <c r="J1221" s="245"/>
      <c r="K1221" s="245"/>
      <c r="L1221" s="250"/>
      <c r="M1221" s="251"/>
      <c r="N1221" s="252"/>
      <c r="O1221" s="252"/>
      <c r="P1221" s="252"/>
      <c r="Q1221" s="252"/>
      <c r="R1221" s="252"/>
      <c r="S1221" s="252"/>
      <c r="T1221" s="253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4" t="s">
        <v>147</v>
      </c>
      <c r="AU1221" s="254" t="s">
        <v>80</v>
      </c>
      <c r="AV1221" s="14" t="s">
        <v>80</v>
      </c>
      <c r="AW1221" s="14" t="s">
        <v>33</v>
      </c>
      <c r="AX1221" s="14" t="s">
        <v>72</v>
      </c>
      <c r="AY1221" s="254" t="s">
        <v>136</v>
      </c>
    </row>
    <row r="1222" s="13" customFormat="1">
      <c r="A1222" s="13"/>
      <c r="B1222" s="233"/>
      <c r="C1222" s="234"/>
      <c r="D1222" s="235" t="s">
        <v>147</v>
      </c>
      <c r="E1222" s="236" t="s">
        <v>19</v>
      </c>
      <c r="F1222" s="237" t="s">
        <v>1061</v>
      </c>
      <c r="G1222" s="234"/>
      <c r="H1222" s="236" t="s">
        <v>19</v>
      </c>
      <c r="I1222" s="238"/>
      <c r="J1222" s="234"/>
      <c r="K1222" s="234"/>
      <c r="L1222" s="239"/>
      <c r="M1222" s="240"/>
      <c r="N1222" s="241"/>
      <c r="O1222" s="241"/>
      <c r="P1222" s="241"/>
      <c r="Q1222" s="241"/>
      <c r="R1222" s="241"/>
      <c r="S1222" s="241"/>
      <c r="T1222" s="242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43" t="s">
        <v>147</v>
      </c>
      <c r="AU1222" s="243" t="s">
        <v>80</v>
      </c>
      <c r="AV1222" s="13" t="s">
        <v>76</v>
      </c>
      <c r="AW1222" s="13" t="s">
        <v>33</v>
      </c>
      <c r="AX1222" s="13" t="s">
        <v>72</v>
      </c>
      <c r="AY1222" s="243" t="s">
        <v>136</v>
      </c>
    </row>
    <row r="1223" s="14" customFormat="1">
      <c r="A1223" s="14"/>
      <c r="B1223" s="244"/>
      <c r="C1223" s="245"/>
      <c r="D1223" s="235" t="s">
        <v>147</v>
      </c>
      <c r="E1223" s="246" t="s">
        <v>19</v>
      </c>
      <c r="F1223" s="247" t="s">
        <v>1062</v>
      </c>
      <c r="G1223" s="245"/>
      <c r="H1223" s="248">
        <v>27.192</v>
      </c>
      <c r="I1223" s="249"/>
      <c r="J1223" s="245"/>
      <c r="K1223" s="245"/>
      <c r="L1223" s="250"/>
      <c r="M1223" s="251"/>
      <c r="N1223" s="252"/>
      <c r="O1223" s="252"/>
      <c r="P1223" s="252"/>
      <c r="Q1223" s="252"/>
      <c r="R1223" s="252"/>
      <c r="S1223" s="252"/>
      <c r="T1223" s="253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4" t="s">
        <v>147</v>
      </c>
      <c r="AU1223" s="254" t="s">
        <v>80</v>
      </c>
      <c r="AV1223" s="14" t="s">
        <v>80</v>
      </c>
      <c r="AW1223" s="14" t="s">
        <v>33</v>
      </c>
      <c r="AX1223" s="14" t="s">
        <v>72</v>
      </c>
      <c r="AY1223" s="254" t="s">
        <v>136</v>
      </c>
    </row>
    <row r="1224" s="14" customFormat="1">
      <c r="A1224" s="14"/>
      <c r="B1224" s="244"/>
      <c r="C1224" s="245"/>
      <c r="D1224" s="235" t="s">
        <v>147</v>
      </c>
      <c r="E1224" s="246" t="s">
        <v>19</v>
      </c>
      <c r="F1224" s="247" t="s">
        <v>1063</v>
      </c>
      <c r="G1224" s="245"/>
      <c r="H1224" s="248">
        <v>60.988</v>
      </c>
      <c r="I1224" s="249"/>
      <c r="J1224" s="245"/>
      <c r="K1224" s="245"/>
      <c r="L1224" s="250"/>
      <c r="M1224" s="251"/>
      <c r="N1224" s="252"/>
      <c r="O1224" s="252"/>
      <c r="P1224" s="252"/>
      <c r="Q1224" s="252"/>
      <c r="R1224" s="252"/>
      <c r="S1224" s="252"/>
      <c r="T1224" s="253"/>
      <c r="U1224" s="14"/>
      <c r="V1224" s="14"/>
      <c r="W1224" s="14"/>
      <c r="X1224" s="14"/>
      <c r="Y1224" s="14"/>
      <c r="Z1224" s="14"/>
      <c r="AA1224" s="14"/>
      <c r="AB1224" s="14"/>
      <c r="AC1224" s="14"/>
      <c r="AD1224" s="14"/>
      <c r="AE1224" s="14"/>
      <c r="AT1224" s="254" t="s">
        <v>147</v>
      </c>
      <c r="AU1224" s="254" t="s">
        <v>80</v>
      </c>
      <c r="AV1224" s="14" t="s">
        <v>80</v>
      </c>
      <c r="AW1224" s="14" t="s">
        <v>33</v>
      </c>
      <c r="AX1224" s="14" t="s">
        <v>72</v>
      </c>
      <c r="AY1224" s="254" t="s">
        <v>136</v>
      </c>
    </row>
    <row r="1225" s="14" customFormat="1">
      <c r="A1225" s="14"/>
      <c r="B1225" s="244"/>
      <c r="C1225" s="245"/>
      <c r="D1225" s="235" t="s">
        <v>147</v>
      </c>
      <c r="E1225" s="246" t="s">
        <v>19</v>
      </c>
      <c r="F1225" s="247" t="s">
        <v>1064</v>
      </c>
      <c r="G1225" s="245"/>
      <c r="H1225" s="248">
        <v>28.263000000000002</v>
      </c>
      <c r="I1225" s="249"/>
      <c r="J1225" s="245"/>
      <c r="K1225" s="245"/>
      <c r="L1225" s="250"/>
      <c r="M1225" s="251"/>
      <c r="N1225" s="252"/>
      <c r="O1225" s="252"/>
      <c r="P1225" s="252"/>
      <c r="Q1225" s="252"/>
      <c r="R1225" s="252"/>
      <c r="S1225" s="252"/>
      <c r="T1225" s="253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54" t="s">
        <v>147</v>
      </c>
      <c r="AU1225" s="254" t="s">
        <v>80</v>
      </c>
      <c r="AV1225" s="14" t="s">
        <v>80</v>
      </c>
      <c r="AW1225" s="14" t="s">
        <v>33</v>
      </c>
      <c r="AX1225" s="14" t="s">
        <v>72</v>
      </c>
      <c r="AY1225" s="254" t="s">
        <v>136</v>
      </c>
    </row>
    <row r="1226" s="14" customFormat="1">
      <c r="A1226" s="14"/>
      <c r="B1226" s="244"/>
      <c r="C1226" s="245"/>
      <c r="D1226" s="235" t="s">
        <v>147</v>
      </c>
      <c r="E1226" s="246" t="s">
        <v>19</v>
      </c>
      <c r="F1226" s="247" t="s">
        <v>1065</v>
      </c>
      <c r="G1226" s="245"/>
      <c r="H1226" s="248">
        <v>35.462000000000003</v>
      </c>
      <c r="I1226" s="249"/>
      <c r="J1226" s="245"/>
      <c r="K1226" s="245"/>
      <c r="L1226" s="250"/>
      <c r="M1226" s="251"/>
      <c r="N1226" s="252"/>
      <c r="O1226" s="252"/>
      <c r="P1226" s="252"/>
      <c r="Q1226" s="252"/>
      <c r="R1226" s="252"/>
      <c r="S1226" s="252"/>
      <c r="T1226" s="253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4" t="s">
        <v>147</v>
      </c>
      <c r="AU1226" s="254" t="s">
        <v>80</v>
      </c>
      <c r="AV1226" s="14" t="s">
        <v>80</v>
      </c>
      <c r="AW1226" s="14" t="s">
        <v>33</v>
      </c>
      <c r="AX1226" s="14" t="s">
        <v>72</v>
      </c>
      <c r="AY1226" s="254" t="s">
        <v>136</v>
      </c>
    </row>
    <row r="1227" s="14" customFormat="1">
      <c r="A1227" s="14"/>
      <c r="B1227" s="244"/>
      <c r="C1227" s="245"/>
      <c r="D1227" s="235" t="s">
        <v>147</v>
      </c>
      <c r="E1227" s="246" t="s">
        <v>19</v>
      </c>
      <c r="F1227" s="247" t="s">
        <v>1066</v>
      </c>
      <c r="G1227" s="245"/>
      <c r="H1227" s="248">
        <v>38.616</v>
      </c>
      <c r="I1227" s="249"/>
      <c r="J1227" s="245"/>
      <c r="K1227" s="245"/>
      <c r="L1227" s="250"/>
      <c r="M1227" s="251"/>
      <c r="N1227" s="252"/>
      <c r="O1227" s="252"/>
      <c r="P1227" s="252"/>
      <c r="Q1227" s="252"/>
      <c r="R1227" s="252"/>
      <c r="S1227" s="252"/>
      <c r="T1227" s="253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4" t="s">
        <v>147</v>
      </c>
      <c r="AU1227" s="254" t="s">
        <v>80</v>
      </c>
      <c r="AV1227" s="14" t="s">
        <v>80</v>
      </c>
      <c r="AW1227" s="14" t="s">
        <v>33</v>
      </c>
      <c r="AX1227" s="14" t="s">
        <v>72</v>
      </c>
      <c r="AY1227" s="254" t="s">
        <v>136</v>
      </c>
    </row>
    <row r="1228" s="14" customFormat="1">
      <c r="A1228" s="14"/>
      <c r="B1228" s="244"/>
      <c r="C1228" s="245"/>
      <c r="D1228" s="235" t="s">
        <v>147</v>
      </c>
      <c r="E1228" s="246" t="s">
        <v>19</v>
      </c>
      <c r="F1228" s="247" t="s">
        <v>1067</v>
      </c>
      <c r="G1228" s="245"/>
      <c r="H1228" s="248">
        <v>51.170000000000002</v>
      </c>
      <c r="I1228" s="249"/>
      <c r="J1228" s="245"/>
      <c r="K1228" s="245"/>
      <c r="L1228" s="250"/>
      <c r="M1228" s="251"/>
      <c r="N1228" s="252"/>
      <c r="O1228" s="252"/>
      <c r="P1228" s="252"/>
      <c r="Q1228" s="252"/>
      <c r="R1228" s="252"/>
      <c r="S1228" s="252"/>
      <c r="T1228" s="253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4" t="s">
        <v>147</v>
      </c>
      <c r="AU1228" s="254" t="s">
        <v>80</v>
      </c>
      <c r="AV1228" s="14" t="s">
        <v>80</v>
      </c>
      <c r="AW1228" s="14" t="s">
        <v>33</v>
      </c>
      <c r="AX1228" s="14" t="s">
        <v>72</v>
      </c>
      <c r="AY1228" s="254" t="s">
        <v>136</v>
      </c>
    </row>
    <row r="1229" s="14" customFormat="1">
      <c r="A1229" s="14"/>
      <c r="B1229" s="244"/>
      <c r="C1229" s="245"/>
      <c r="D1229" s="235" t="s">
        <v>147</v>
      </c>
      <c r="E1229" s="246" t="s">
        <v>19</v>
      </c>
      <c r="F1229" s="247" t="s">
        <v>210</v>
      </c>
      <c r="G1229" s="245"/>
      <c r="H1229" s="248">
        <v>21.300999999999998</v>
      </c>
      <c r="I1229" s="249"/>
      <c r="J1229" s="245"/>
      <c r="K1229" s="245"/>
      <c r="L1229" s="250"/>
      <c r="M1229" s="251"/>
      <c r="N1229" s="252"/>
      <c r="O1229" s="252"/>
      <c r="P1229" s="252"/>
      <c r="Q1229" s="252"/>
      <c r="R1229" s="252"/>
      <c r="S1229" s="252"/>
      <c r="T1229" s="253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4" t="s">
        <v>147</v>
      </c>
      <c r="AU1229" s="254" t="s">
        <v>80</v>
      </c>
      <c r="AV1229" s="14" t="s">
        <v>80</v>
      </c>
      <c r="AW1229" s="14" t="s">
        <v>33</v>
      </c>
      <c r="AX1229" s="14" t="s">
        <v>72</v>
      </c>
      <c r="AY1229" s="254" t="s">
        <v>136</v>
      </c>
    </row>
    <row r="1230" s="14" customFormat="1">
      <c r="A1230" s="14"/>
      <c r="B1230" s="244"/>
      <c r="C1230" s="245"/>
      <c r="D1230" s="235" t="s">
        <v>147</v>
      </c>
      <c r="E1230" s="246" t="s">
        <v>19</v>
      </c>
      <c r="F1230" s="247" t="s">
        <v>213</v>
      </c>
      <c r="G1230" s="245"/>
      <c r="H1230" s="248">
        <v>5.3040000000000003</v>
      </c>
      <c r="I1230" s="249"/>
      <c r="J1230" s="245"/>
      <c r="K1230" s="245"/>
      <c r="L1230" s="250"/>
      <c r="M1230" s="251"/>
      <c r="N1230" s="252"/>
      <c r="O1230" s="252"/>
      <c r="P1230" s="252"/>
      <c r="Q1230" s="252"/>
      <c r="R1230" s="252"/>
      <c r="S1230" s="252"/>
      <c r="T1230" s="253"/>
      <c r="U1230" s="14"/>
      <c r="V1230" s="14"/>
      <c r="W1230" s="14"/>
      <c r="X1230" s="14"/>
      <c r="Y1230" s="14"/>
      <c r="Z1230" s="14"/>
      <c r="AA1230" s="14"/>
      <c r="AB1230" s="14"/>
      <c r="AC1230" s="14"/>
      <c r="AD1230" s="14"/>
      <c r="AE1230" s="14"/>
      <c r="AT1230" s="254" t="s">
        <v>147</v>
      </c>
      <c r="AU1230" s="254" t="s">
        <v>80</v>
      </c>
      <c r="AV1230" s="14" t="s">
        <v>80</v>
      </c>
      <c r="AW1230" s="14" t="s">
        <v>33</v>
      </c>
      <c r="AX1230" s="14" t="s">
        <v>72</v>
      </c>
      <c r="AY1230" s="254" t="s">
        <v>136</v>
      </c>
    </row>
    <row r="1231" s="14" customFormat="1">
      <c r="A1231" s="14"/>
      <c r="B1231" s="244"/>
      <c r="C1231" s="245"/>
      <c r="D1231" s="235" t="s">
        <v>147</v>
      </c>
      <c r="E1231" s="246" t="s">
        <v>19</v>
      </c>
      <c r="F1231" s="247" t="s">
        <v>214</v>
      </c>
      <c r="G1231" s="245"/>
      <c r="H1231" s="248">
        <v>4.6799999999999997</v>
      </c>
      <c r="I1231" s="249"/>
      <c r="J1231" s="245"/>
      <c r="K1231" s="245"/>
      <c r="L1231" s="250"/>
      <c r="M1231" s="251"/>
      <c r="N1231" s="252"/>
      <c r="O1231" s="252"/>
      <c r="P1231" s="252"/>
      <c r="Q1231" s="252"/>
      <c r="R1231" s="252"/>
      <c r="S1231" s="252"/>
      <c r="T1231" s="253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4" t="s">
        <v>147</v>
      </c>
      <c r="AU1231" s="254" t="s">
        <v>80</v>
      </c>
      <c r="AV1231" s="14" t="s">
        <v>80</v>
      </c>
      <c r="AW1231" s="14" t="s">
        <v>33</v>
      </c>
      <c r="AX1231" s="14" t="s">
        <v>72</v>
      </c>
      <c r="AY1231" s="254" t="s">
        <v>136</v>
      </c>
    </row>
    <row r="1232" s="14" customFormat="1">
      <c r="A1232" s="14"/>
      <c r="B1232" s="244"/>
      <c r="C1232" s="245"/>
      <c r="D1232" s="235" t="s">
        <v>147</v>
      </c>
      <c r="E1232" s="246" t="s">
        <v>19</v>
      </c>
      <c r="F1232" s="247" t="s">
        <v>215</v>
      </c>
      <c r="G1232" s="245"/>
      <c r="H1232" s="248">
        <v>4.524</v>
      </c>
      <c r="I1232" s="249"/>
      <c r="J1232" s="245"/>
      <c r="K1232" s="245"/>
      <c r="L1232" s="250"/>
      <c r="M1232" s="251"/>
      <c r="N1232" s="252"/>
      <c r="O1232" s="252"/>
      <c r="P1232" s="252"/>
      <c r="Q1232" s="252"/>
      <c r="R1232" s="252"/>
      <c r="S1232" s="252"/>
      <c r="T1232" s="253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4" t="s">
        <v>147</v>
      </c>
      <c r="AU1232" s="254" t="s">
        <v>80</v>
      </c>
      <c r="AV1232" s="14" t="s">
        <v>80</v>
      </c>
      <c r="AW1232" s="14" t="s">
        <v>33</v>
      </c>
      <c r="AX1232" s="14" t="s">
        <v>72</v>
      </c>
      <c r="AY1232" s="254" t="s">
        <v>136</v>
      </c>
    </row>
    <row r="1233" s="13" customFormat="1">
      <c r="A1233" s="13"/>
      <c r="B1233" s="233"/>
      <c r="C1233" s="234"/>
      <c r="D1233" s="235" t="s">
        <v>147</v>
      </c>
      <c r="E1233" s="236" t="s">
        <v>19</v>
      </c>
      <c r="F1233" s="237" t="s">
        <v>1068</v>
      </c>
      <c r="G1233" s="234"/>
      <c r="H1233" s="236" t="s">
        <v>19</v>
      </c>
      <c r="I1233" s="238"/>
      <c r="J1233" s="234"/>
      <c r="K1233" s="234"/>
      <c r="L1233" s="239"/>
      <c r="M1233" s="240"/>
      <c r="N1233" s="241"/>
      <c r="O1233" s="241"/>
      <c r="P1233" s="241"/>
      <c r="Q1233" s="241"/>
      <c r="R1233" s="241"/>
      <c r="S1233" s="241"/>
      <c r="T1233" s="242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43" t="s">
        <v>147</v>
      </c>
      <c r="AU1233" s="243" t="s">
        <v>80</v>
      </c>
      <c r="AV1233" s="13" t="s">
        <v>76</v>
      </c>
      <c r="AW1233" s="13" t="s">
        <v>33</v>
      </c>
      <c r="AX1233" s="13" t="s">
        <v>72</v>
      </c>
      <c r="AY1233" s="243" t="s">
        <v>136</v>
      </c>
    </row>
    <row r="1234" s="14" customFormat="1">
      <c r="A1234" s="14"/>
      <c r="B1234" s="244"/>
      <c r="C1234" s="245"/>
      <c r="D1234" s="235" t="s">
        <v>147</v>
      </c>
      <c r="E1234" s="246" t="s">
        <v>19</v>
      </c>
      <c r="F1234" s="247" t="s">
        <v>1069</v>
      </c>
      <c r="G1234" s="245"/>
      <c r="H1234" s="248">
        <v>40</v>
      </c>
      <c r="I1234" s="249"/>
      <c r="J1234" s="245"/>
      <c r="K1234" s="245"/>
      <c r="L1234" s="250"/>
      <c r="M1234" s="251"/>
      <c r="N1234" s="252"/>
      <c r="O1234" s="252"/>
      <c r="P1234" s="252"/>
      <c r="Q1234" s="252"/>
      <c r="R1234" s="252"/>
      <c r="S1234" s="252"/>
      <c r="T1234" s="253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4" t="s">
        <v>147</v>
      </c>
      <c r="AU1234" s="254" t="s">
        <v>80</v>
      </c>
      <c r="AV1234" s="14" t="s">
        <v>80</v>
      </c>
      <c r="AW1234" s="14" t="s">
        <v>33</v>
      </c>
      <c r="AX1234" s="14" t="s">
        <v>72</v>
      </c>
      <c r="AY1234" s="254" t="s">
        <v>136</v>
      </c>
    </row>
    <row r="1235" s="13" customFormat="1">
      <c r="A1235" s="13"/>
      <c r="B1235" s="233"/>
      <c r="C1235" s="234"/>
      <c r="D1235" s="235" t="s">
        <v>147</v>
      </c>
      <c r="E1235" s="236" t="s">
        <v>19</v>
      </c>
      <c r="F1235" s="237" t="s">
        <v>165</v>
      </c>
      <c r="G1235" s="234"/>
      <c r="H1235" s="236" t="s">
        <v>19</v>
      </c>
      <c r="I1235" s="238"/>
      <c r="J1235" s="234"/>
      <c r="K1235" s="234"/>
      <c r="L1235" s="239"/>
      <c r="M1235" s="240"/>
      <c r="N1235" s="241"/>
      <c r="O1235" s="241"/>
      <c r="P1235" s="241"/>
      <c r="Q1235" s="241"/>
      <c r="R1235" s="241"/>
      <c r="S1235" s="241"/>
      <c r="T1235" s="242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3" t="s">
        <v>147</v>
      </c>
      <c r="AU1235" s="243" t="s">
        <v>80</v>
      </c>
      <c r="AV1235" s="13" t="s">
        <v>76</v>
      </c>
      <c r="AW1235" s="13" t="s">
        <v>33</v>
      </c>
      <c r="AX1235" s="13" t="s">
        <v>72</v>
      </c>
      <c r="AY1235" s="243" t="s">
        <v>136</v>
      </c>
    </row>
    <row r="1236" s="14" customFormat="1">
      <c r="A1236" s="14"/>
      <c r="B1236" s="244"/>
      <c r="C1236" s="245"/>
      <c r="D1236" s="235" t="s">
        <v>147</v>
      </c>
      <c r="E1236" s="246" t="s">
        <v>19</v>
      </c>
      <c r="F1236" s="247" t="s">
        <v>1070</v>
      </c>
      <c r="G1236" s="245"/>
      <c r="H1236" s="248">
        <v>57.399999999999999</v>
      </c>
      <c r="I1236" s="249"/>
      <c r="J1236" s="245"/>
      <c r="K1236" s="245"/>
      <c r="L1236" s="250"/>
      <c r="M1236" s="251"/>
      <c r="N1236" s="252"/>
      <c r="O1236" s="252"/>
      <c r="P1236" s="252"/>
      <c r="Q1236" s="252"/>
      <c r="R1236" s="252"/>
      <c r="S1236" s="252"/>
      <c r="T1236" s="253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4" t="s">
        <v>147</v>
      </c>
      <c r="AU1236" s="254" t="s">
        <v>80</v>
      </c>
      <c r="AV1236" s="14" t="s">
        <v>80</v>
      </c>
      <c r="AW1236" s="14" t="s">
        <v>33</v>
      </c>
      <c r="AX1236" s="14" t="s">
        <v>72</v>
      </c>
      <c r="AY1236" s="254" t="s">
        <v>136</v>
      </c>
    </row>
    <row r="1237" s="13" customFormat="1">
      <c r="A1237" s="13"/>
      <c r="B1237" s="233"/>
      <c r="C1237" s="234"/>
      <c r="D1237" s="235" t="s">
        <v>147</v>
      </c>
      <c r="E1237" s="236" t="s">
        <v>19</v>
      </c>
      <c r="F1237" s="237" t="s">
        <v>1071</v>
      </c>
      <c r="G1237" s="234"/>
      <c r="H1237" s="236" t="s">
        <v>19</v>
      </c>
      <c r="I1237" s="238"/>
      <c r="J1237" s="234"/>
      <c r="K1237" s="234"/>
      <c r="L1237" s="239"/>
      <c r="M1237" s="240"/>
      <c r="N1237" s="241"/>
      <c r="O1237" s="241"/>
      <c r="P1237" s="241"/>
      <c r="Q1237" s="241"/>
      <c r="R1237" s="241"/>
      <c r="S1237" s="241"/>
      <c r="T1237" s="242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43" t="s">
        <v>147</v>
      </c>
      <c r="AU1237" s="243" t="s">
        <v>80</v>
      </c>
      <c r="AV1237" s="13" t="s">
        <v>76</v>
      </c>
      <c r="AW1237" s="13" t="s">
        <v>33</v>
      </c>
      <c r="AX1237" s="13" t="s">
        <v>72</v>
      </c>
      <c r="AY1237" s="243" t="s">
        <v>136</v>
      </c>
    </row>
    <row r="1238" s="14" customFormat="1">
      <c r="A1238" s="14"/>
      <c r="B1238" s="244"/>
      <c r="C1238" s="245"/>
      <c r="D1238" s="235" t="s">
        <v>147</v>
      </c>
      <c r="E1238" s="246" t="s">
        <v>19</v>
      </c>
      <c r="F1238" s="247" t="s">
        <v>1072</v>
      </c>
      <c r="G1238" s="245"/>
      <c r="H1238" s="248">
        <v>60.869</v>
      </c>
      <c r="I1238" s="249"/>
      <c r="J1238" s="245"/>
      <c r="K1238" s="245"/>
      <c r="L1238" s="250"/>
      <c r="M1238" s="251"/>
      <c r="N1238" s="252"/>
      <c r="O1238" s="252"/>
      <c r="P1238" s="252"/>
      <c r="Q1238" s="252"/>
      <c r="R1238" s="252"/>
      <c r="S1238" s="252"/>
      <c r="T1238" s="253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4" t="s">
        <v>147</v>
      </c>
      <c r="AU1238" s="254" t="s">
        <v>80</v>
      </c>
      <c r="AV1238" s="14" t="s">
        <v>80</v>
      </c>
      <c r="AW1238" s="14" t="s">
        <v>33</v>
      </c>
      <c r="AX1238" s="14" t="s">
        <v>72</v>
      </c>
      <c r="AY1238" s="254" t="s">
        <v>136</v>
      </c>
    </row>
    <row r="1239" s="14" customFormat="1">
      <c r="A1239" s="14"/>
      <c r="B1239" s="244"/>
      <c r="C1239" s="245"/>
      <c r="D1239" s="235" t="s">
        <v>147</v>
      </c>
      <c r="E1239" s="246" t="s">
        <v>19</v>
      </c>
      <c r="F1239" s="247" t="s">
        <v>1073</v>
      </c>
      <c r="G1239" s="245"/>
      <c r="H1239" s="248">
        <v>28.263000000000002</v>
      </c>
      <c r="I1239" s="249"/>
      <c r="J1239" s="245"/>
      <c r="K1239" s="245"/>
      <c r="L1239" s="250"/>
      <c r="M1239" s="251"/>
      <c r="N1239" s="252"/>
      <c r="O1239" s="252"/>
      <c r="P1239" s="252"/>
      <c r="Q1239" s="252"/>
      <c r="R1239" s="252"/>
      <c r="S1239" s="252"/>
      <c r="T1239" s="253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4" t="s">
        <v>147</v>
      </c>
      <c r="AU1239" s="254" t="s">
        <v>80</v>
      </c>
      <c r="AV1239" s="14" t="s">
        <v>80</v>
      </c>
      <c r="AW1239" s="14" t="s">
        <v>33</v>
      </c>
      <c r="AX1239" s="14" t="s">
        <v>72</v>
      </c>
      <c r="AY1239" s="254" t="s">
        <v>136</v>
      </c>
    </row>
    <row r="1240" s="14" customFormat="1">
      <c r="A1240" s="14"/>
      <c r="B1240" s="244"/>
      <c r="C1240" s="245"/>
      <c r="D1240" s="235" t="s">
        <v>147</v>
      </c>
      <c r="E1240" s="246" t="s">
        <v>19</v>
      </c>
      <c r="F1240" s="247" t="s">
        <v>1074</v>
      </c>
      <c r="G1240" s="245"/>
      <c r="H1240" s="248">
        <v>35.997999999999998</v>
      </c>
      <c r="I1240" s="249"/>
      <c r="J1240" s="245"/>
      <c r="K1240" s="245"/>
      <c r="L1240" s="250"/>
      <c r="M1240" s="251"/>
      <c r="N1240" s="252"/>
      <c r="O1240" s="252"/>
      <c r="P1240" s="252"/>
      <c r="Q1240" s="252"/>
      <c r="R1240" s="252"/>
      <c r="S1240" s="252"/>
      <c r="T1240" s="253"/>
      <c r="U1240" s="14"/>
      <c r="V1240" s="14"/>
      <c r="W1240" s="14"/>
      <c r="X1240" s="14"/>
      <c r="Y1240" s="14"/>
      <c r="Z1240" s="14"/>
      <c r="AA1240" s="14"/>
      <c r="AB1240" s="14"/>
      <c r="AC1240" s="14"/>
      <c r="AD1240" s="14"/>
      <c r="AE1240" s="14"/>
      <c r="AT1240" s="254" t="s">
        <v>147</v>
      </c>
      <c r="AU1240" s="254" t="s">
        <v>80</v>
      </c>
      <c r="AV1240" s="14" t="s">
        <v>80</v>
      </c>
      <c r="AW1240" s="14" t="s">
        <v>33</v>
      </c>
      <c r="AX1240" s="14" t="s">
        <v>72</v>
      </c>
      <c r="AY1240" s="254" t="s">
        <v>136</v>
      </c>
    </row>
    <row r="1241" s="14" customFormat="1">
      <c r="A1241" s="14"/>
      <c r="B1241" s="244"/>
      <c r="C1241" s="245"/>
      <c r="D1241" s="235" t="s">
        <v>147</v>
      </c>
      <c r="E1241" s="246" t="s">
        <v>19</v>
      </c>
      <c r="F1241" s="247" t="s">
        <v>1075</v>
      </c>
      <c r="G1241" s="245"/>
      <c r="H1241" s="248">
        <v>12.285</v>
      </c>
      <c r="I1241" s="249"/>
      <c r="J1241" s="245"/>
      <c r="K1241" s="245"/>
      <c r="L1241" s="250"/>
      <c r="M1241" s="251"/>
      <c r="N1241" s="252"/>
      <c r="O1241" s="252"/>
      <c r="P1241" s="252"/>
      <c r="Q1241" s="252"/>
      <c r="R1241" s="252"/>
      <c r="S1241" s="252"/>
      <c r="T1241" s="253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4" t="s">
        <v>147</v>
      </c>
      <c r="AU1241" s="254" t="s">
        <v>80</v>
      </c>
      <c r="AV1241" s="14" t="s">
        <v>80</v>
      </c>
      <c r="AW1241" s="14" t="s">
        <v>33</v>
      </c>
      <c r="AX1241" s="14" t="s">
        <v>72</v>
      </c>
      <c r="AY1241" s="254" t="s">
        <v>136</v>
      </c>
    </row>
    <row r="1242" s="14" customFormat="1">
      <c r="A1242" s="14"/>
      <c r="B1242" s="244"/>
      <c r="C1242" s="245"/>
      <c r="D1242" s="235" t="s">
        <v>147</v>
      </c>
      <c r="E1242" s="246" t="s">
        <v>19</v>
      </c>
      <c r="F1242" s="247" t="s">
        <v>1076</v>
      </c>
      <c r="G1242" s="245"/>
      <c r="H1242" s="248">
        <v>23.800000000000001</v>
      </c>
      <c r="I1242" s="249"/>
      <c r="J1242" s="245"/>
      <c r="K1242" s="245"/>
      <c r="L1242" s="250"/>
      <c r="M1242" s="251"/>
      <c r="N1242" s="252"/>
      <c r="O1242" s="252"/>
      <c r="P1242" s="252"/>
      <c r="Q1242" s="252"/>
      <c r="R1242" s="252"/>
      <c r="S1242" s="252"/>
      <c r="T1242" s="253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4" t="s">
        <v>147</v>
      </c>
      <c r="AU1242" s="254" t="s">
        <v>80</v>
      </c>
      <c r="AV1242" s="14" t="s">
        <v>80</v>
      </c>
      <c r="AW1242" s="14" t="s">
        <v>33</v>
      </c>
      <c r="AX1242" s="14" t="s">
        <v>72</v>
      </c>
      <c r="AY1242" s="254" t="s">
        <v>136</v>
      </c>
    </row>
    <row r="1243" s="14" customFormat="1">
      <c r="A1243" s="14"/>
      <c r="B1243" s="244"/>
      <c r="C1243" s="245"/>
      <c r="D1243" s="235" t="s">
        <v>147</v>
      </c>
      <c r="E1243" s="246" t="s">
        <v>19</v>
      </c>
      <c r="F1243" s="247" t="s">
        <v>1077</v>
      </c>
      <c r="G1243" s="245"/>
      <c r="H1243" s="248">
        <v>34.985999999999997</v>
      </c>
      <c r="I1243" s="249"/>
      <c r="J1243" s="245"/>
      <c r="K1243" s="245"/>
      <c r="L1243" s="250"/>
      <c r="M1243" s="251"/>
      <c r="N1243" s="252"/>
      <c r="O1243" s="252"/>
      <c r="P1243" s="252"/>
      <c r="Q1243" s="252"/>
      <c r="R1243" s="252"/>
      <c r="S1243" s="252"/>
      <c r="T1243" s="253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4" t="s">
        <v>147</v>
      </c>
      <c r="AU1243" s="254" t="s">
        <v>80</v>
      </c>
      <c r="AV1243" s="14" t="s">
        <v>80</v>
      </c>
      <c r="AW1243" s="14" t="s">
        <v>33</v>
      </c>
      <c r="AX1243" s="14" t="s">
        <v>72</v>
      </c>
      <c r="AY1243" s="254" t="s">
        <v>136</v>
      </c>
    </row>
    <row r="1244" s="14" customFormat="1">
      <c r="A1244" s="14"/>
      <c r="B1244" s="244"/>
      <c r="C1244" s="245"/>
      <c r="D1244" s="235" t="s">
        <v>147</v>
      </c>
      <c r="E1244" s="246" t="s">
        <v>19</v>
      </c>
      <c r="F1244" s="247" t="s">
        <v>210</v>
      </c>
      <c r="G1244" s="245"/>
      <c r="H1244" s="248">
        <v>21.300999999999998</v>
      </c>
      <c r="I1244" s="249"/>
      <c r="J1244" s="245"/>
      <c r="K1244" s="245"/>
      <c r="L1244" s="250"/>
      <c r="M1244" s="251"/>
      <c r="N1244" s="252"/>
      <c r="O1244" s="252"/>
      <c r="P1244" s="252"/>
      <c r="Q1244" s="252"/>
      <c r="R1244" s="252"/>
      <c r="S1244" s="252"/>
      <c r="T1244" s="253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4" t="s">
        <v>147</v>
      </c>
      <c r="AU1244" s="254" t="s">
        <v>80</v>
      </c>
      <c r="AV1244" s="14" t="s">
        <v>80</v>
      </c>
      <c r="AW1244" s="14" t="s">
        <v>33</v>
      </c>
      <c r="AX1244" s="14" t="s">
        <v>72</v>
      </c>
      <c r="AY1244" s="254" t="s">
        <v>136</v>
      </c>
    </row>
    <row r="1245" s="14" customFormat="1">
      <c r="A1245" s="14"/>
      <c r="B1245" s="244"/>
      <c r="C1245" s="245"/>
      <c r="D1245" s="235" t="s">
        <v>147</v>
      </c>
      <c r="E1245" s="246" t="s">
        <v>19</v>
      </c>
      <c r="F1245" s="247" t="s">
        <v>213</v>
      </c>
      <c r="G1245" s="245"/>
      <c r="H1245" s="248">
        <v>5.3040000000000003</v>
      </c>
      <c r="I1245" s="249"/>
      <c r="J1245" s="245"/>
      <c r="K1245" s="245"/>
      <c r="L1245" s="250"/>
      <c r="M1245" s="251"/>
      <c r="N1245" s="252"/>
      <c r="O1245" s="252"/>
      <c r="P1245" s="252"/>
      <c r="Q1245" s="252"/>
      <c r="R1245" s="252"/>
      <c r="S1245" s="252"/>
      <c r="T1245" s="253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4" t="s">
        <v>147</v>
      </c>
      <c r="AU1245" s="254" t="s">
        <v>80</v>
      </c>
      <c r="AV1245" s="14" t="s">
        <v>80</v>
      </c>
      <c r="AW1245" s="14" t="s">
        <v>33</v>
      </c>
      <c r="AX1245" s="14" t="s">
        <v>72</v>
      </c>
      <c r="AY1245" s="254" t="s">
        <v>136</v>
      </c>
    </row>
    <row r="1246" s="14" customFormat="1">
      <c r="A1246" s="14"/>
      <c r="B1246" s="244"/>
      <c r="C1246" s="245"/>
      <c r="D1246" s="235" t="s">
        <v>147</v>
      </c>
      <c r="E1246" s="246" t="s">
        <v>19</v>
      </c>
      <c r="F1246" s="247" t="s">
        <v>214</v>
      </c>
      <c r="G1246" s="245"/>
      <c r="H1246" s="248">
        <v>4.6799999999999997</v>
      </c>
      <c r="I1246" s="249"/>
      <c r="J1246" s="245"/>
      <c r="K1246" s="245"/>
      <c r="L1246" s="250"/>
      <c r="M1246" s="251"/>
      <c r="N1246" s="252"/>
      <c r="O1246" s="252"/>
      <c r="P1246" s="252"/>
      <c r="Q1246" s="252"/>
      <c r="R1246" s="252"/>
      <c r="S1246" s="252"/>
      <c r="T1246" s="253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4" t="s">
        <v>147</v>
      </c>
      <c r="AU1246" s="254" t="s">
        <v>80</v>
      </c>
      <c r="AV1246" s="14" t="s">
        <v>80</v>
      </c>
      <c r="AW1246" s="14" t="s">
        <v>33</v>
      </c>
      <c r="AX1246" s="14" t="s">
        <v>72</v>
      </c>
      <c r="AY1246" s="254" t="s">
        <v>136</v>
      </c>
    </row>
    <row r="1247" s="14" customFormat="1">
      <c r="A1247" s="14"/>
      <c r="B1247" s="244"/>
      <c r="C1247" s="245"/>
      <c r="D1247" s="235" t="s">
        <v>147</v>
      </c>
      <c r="E1247" s="246" t="s">
        <v>19</v>
      </c>
      <c r="F1247" s="247" t="s">
        <v>215</v>
      </c>
      <c r="G1247" s="245"/>
      <c r="H1247" s="248">
        <v>4.524</v>
      </c>
      <c r="I1247" s="249"/>
      <c r="J1247" s="245"/>
      <c r="K1247" s="245"/>
      <c r="L1247" s="250"/>
      <c r="M1247" s="251"/>
      <c r="N1247" s="252"/>
      <c r="O1247" s="252"/>
      <c r="P1247" s="252"/>
      <c r="Q1247" s="252"/>
      <c r="R1247" s="252"/>
      <c r="S1247" s="252"/>
      <c r="T1247" s="253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4" t="s">
        <v>147</v>
      </c>
      <c r="AU1247" s="254" t="s">
        <v>80</v>
      </c>
      <c r="AV1247" s="14" t="s">
        <v>80</v>
      </c>
      <c r="AW1247" s="14" t="s">
        <v>33</v>
      </c>
      <c r="AX1247" s="14" t="s">
        <v>72</v>
      </c>
      <c r="AY1247" s="254" t="s">
        <v>136</v>
      </c>
    </row>
    <row r="1248" s="13" customFormat="1">
      <c r="A1248" s="13"/>
      <c r="B1248" s="233"/>
      <c r="C1248" s="234"/>
      <c r="D1248" s="235" t="s">
        <v>147</v>
      </c>
      <c r="E1248" s="236" t="s">
        <v>19</v>
      </c>
      <c r="F1248" s="237" t="s">
        <v>1078</v>
      </c>
      <c r="G1248" s="234"/>
      <c r="H1248" s="236" t="s">
        <v>19</v>
      </c>
      <c r="I1248" s="238"/>
      <c r="J1248" s="234"/>
      <c r="K1248" s="234"/>
      <c r="L1248" s="239"/>
      <c r="M1248" s="240"/>
      <c r="N1248" s="241"/>
      <c r="O1248" s="241"/>
      <c r="P1248" s="241"/>
      <c r="Q1248" s="241"/>
      <c r="R1248" s="241"/>
      <c r="S1248" s="241"/>
      <c r="T1248" s="242"/>
      <c r="U1248" s="13"/>
      <c r="V1248" s="13"/>
      <c r="W1248" s="13"/>
      <c r="X1248" s="13"/>
      <c r="Y1248" s="13"/>
      <c r="Z1248" s="13"/>
      <c r="AA1248" s="13"/>
      <c r="AB1248" s="13"/>
      <c r="AC1248" s="13"/>
      <c r="AD1248" s="13"/>
      <c r="AE1248" s="13"/>
      <c r="AT1248" s="243" t="s">
        <v>147</v>
      </c>
      <c r="AU1248" s="243" t="s">
        <v>80</v>
      </c>
      <c r="AV1248" s="13" t="s">
        <v>76</v>
      </c>
      <c r="AW1248" s="13" t="s">
        <v>33</v>
      </c>
      <c r="AX1248" s="13" t="s">
        <v>72</v>
      </c>
      <c r="AY1248" s="243" t="s">
        <v>136</v>
      </c>
    </row>
    <row r="1249" s="14" customFormat="1">
      <c r="A1249" s="14"/>
      <c r="B1249" s="244"/>
      <c r="C1249" s="245"/>
      <c r="D1249" s="235" t="s">
        <v>147</v>
      </c>
      <c r="E1249" s="246" t="s">
        <v>19</v>
      </c>
      <c r="F1249" s="247" t="s">
        <v>1079</v>
      </c>
      <c r="G1249" s="245"/>
      <c r="H1249" s="248">
        <v>20</v>
      </c>
      <c r="I1249" s="249"/>
      <c r="J1249" s="245"/>
      <c r="K1249" s="245"/>
      <c r="L1249" s="250"/>
      <c r="M1249" s="251"/>
      <c r="N1249" s="252"/>
      <c r="O1249" s="252"/>
      <c r="P1249" s="252"/>
      <c r="Q1249" s="252"/>
      <c r="R1249" s="252"/>
      <c r="S1249" s="252"/>
      <c r="T1249" s="253"/>
      <c r="U1249" s="14"/>
      <c r="V1249" s="14"/>
      <c r="W1249" s="14"/>
      <c r="X1249" s="14"/>
      <c r="Y1249" s="14"/>
      <c r="Z1249" s="14"/>
      <c r="AA1249" s="14"/>
      <c r="AB1249" s="14"/>
      <c r="AC1249" s="14"/>
      <c r="AD1249" s="14"/>
      <c r="AE1249" s="14"/>
      <c r="AT1249" s="254" t="s">
        <v>147</v>
      </c>
      <c r="AU1249" s="254" t="s">
        <v>80</v>
      </c>
      <c r="AV1249" s="14" t="s">
        <v>80</v>
      </c>
      <c r="AW1249" s="14" t="s">
        <v>33</v>
      </c>
      <c r="AX1249" s="14" t="s">
        <v>72</v>
      </c>
      <c r="AY1249" s="254" t="s">
        <v>136</v>
      </c>
    </row>
    <row r="1250" s="15" customFormat="1">
      <c r="A1250" s="15"/>
      <c r="B1250" s="255"/>
      <c r="C1250" s="256"/>
      <c r="D1250" s="235" t="s">
        <v>147</v>
      </c>
      <c r="E1250" s="257" t="s">
        <v>19</v>
      </c>
      <c r="F1250" s="258" t="s">
        <v>166</v>
      </c>
      <c r="G1250" s="256"/>
      <c r="H1250" s="259">
        <v>684.50999999999988</v>
      </c>
      <c r="I1250" s="260"/>
      <c r="J1250" s="256"/>
      <c r="K1250" s="256"/>
      <c r="L1250" s="261"/>
      <c r="M1250" s="262"/>
      <c r="N1250" s="263"/>
      <c r="O1250" s="263"/>
      <c r="P1250" s="263"/>
      <c r="Q1250" s="263"/>
      <c r="R1250" s="263"/>
      <c r="S1250" s="263"/>
      <c r="T1250" s="264"/>
      <c r="U1250" s="15"/>
      <c r="V1250" s="15"/>
      <c r="W1250" s="15"/>
      <c r="X1250" s="15"/>
      <c r="Y1250" s="15"/>
      <c r="Z1250" s="15"/>
      <c r="AA1250" s="15"/>
      <c r="AB1250" s="15"/>
      <c r="AC1250" s="15"/>
      <c r="AD1250" s="15"/>
      <c r="AE1250" s="15"/>
      <c r="AT1250" s="265" t="s">
        <v>147</v>
      </c>
      <c r="AU1250" s="265" t="s">
        <v>80</v>
      </c>
      <c r="AV1250" s="15" t="s">
        <v>156</v>
      </c>
      <c r="AW1250" s="15" t="s">
        <v>33</v>
      </c>
      <c r="AX1250" s="15" t="s">
        <v>72</v>
      </c>
      <c r="AY1250" s="265" t="s">
        <v>136</v>
      </c>
    </row>
    <row r="1251" s="16" customFormat="1">
      <c r="A1251" s="16"/>
      <c r="B1251" s="266"/>
      <c r="C1251" s="267"/>
      <c r="D1251" s="235" t="s">
        <v>147</v>
      </c>
      <c r="E1251" s="268" t="s">
        <v>19</v>
      </c>
      <c r="F1251" s="269" t="s">
        <v>167</v>
      </c>
      <c r="G1251" s="267"/>
      <c r="H1251" s="270">
        <v>684.50999999999988</v>
      </c>
      <c r="I1251" s="271"/>
      <c r="J1251" s="267"/>
      <c r="K1251" s="267"/>
      <c r="L1251" s="272"/>
      <c r="M1251" s="273"/>
      <c r="N1251" s="274"/>
      <c r="O1251" s="274"/>
      <c r="P1251" s="274"/>
      <c r="Q1251" s="274"/>
      <c r="R1251" s="274"/>
      <c r="S1251" s="274"/>
      <c r="T1251" s="275"/>
      <c r="U1251" s="16"/>
      <c r="V1251" s="16"/>
      <c r="W1251" s="16"/>
      <c r="X1251" s="16"/>
      <c r="Y1251" s="16"/>
      <c r="Z1251" s="16"/>
      <c r="AA1251" s="16"/>
      <c r="AB1251" s="16"/>
      <c r="AC1251" s="16"/>
      <c r="AD1251" s="16"/>
      <c r="AE1251" s="16"/>
      <c r="AT1251" s="276" t="s">
        <v>147</v>
      </c>
      <c r="AU1251" s="276" t="s">
        <v>80</v>
      </c>
      <c r="AV1251" s="16" t="s">
        <v>143</v>
      </c>
      <c r="AW1251" s="16" t="s">
        <v>33</v>
      </c>
      <c r="AX1251" s="16" t="s">
        <v>76</v>
      </c>
      <c r="AY1251" s="276" t="s">
        <v>136</v>
      </c>
    </row>
    <row r="1252" s="12" customFormat="1" ht="22.8" customHeight="1">
      <c r="A1252" s="12"/>
      <c r="B1252" s="199"/>
      <c r="C1252" s="200"/>
      <c r="D1252" s="201" t="s">
        <v>71</v>
      </c>
      <c r="E1252" s="213" t="s">
        <v>1085</v>
      </c>
      <c r="F1252" s="213" t="s">
        <v>1086</v>
      </c>
      <c r="G1252" s="200"/>
      <c r="H1252" s="200"/>
      <c r="I1252" s="203"/>
      <c r="J1252" s="214">
        <f>BK1252</f>
        <v>0</v>
      </c>
      <c r="K1252" s="200"/>
      <c r="L1252" s="205"/>
      <c r="M1252" s="206"/>
      <c r="N1252" s="207"/>
      <c r="O1252" s="207"/>
      <c r="P1252" s="208">
        <f>SUM(P1253:P1262)</f>
        <v>0</v>
      </c>
      <c r="Q1252" s="207"/>
      <c r="R1252" s="208">
        <f>SUM(R1253:R1262)</f>
        <v>0</v>
      </c>
      <c r="S1252" s="207"/>
      <c r="T1252" s="209">
        <f>SUM(T1253:T1262)</f>
        <v>0</v>
      </c>
      <c r="U1252" s="12"/>
      <c r="V1252" s="12"/>
      <c r="W1252" s="12"/>
      <c r="X1252" s="12"/>
      <c r="Y1252" s="12"/>
      <c r="Z1252" s="12"/>
      <c r="AA1252" s="12"/>
      <c r="AB1252" s="12"/>
      <c r="AC1252" s="12"/>
      <c r="AD1252" s="12"/>
      <c r="AE1252" s="12"/>
      <c r="AR1252" s="210" t="s">
        <v>80</v>
      </c>
      <c r="AT1252" s="211" t="s">
        <v>71</v>
      </c>
      <c r="AU1252" s="211" t="s">
        <v>76</v>
      </c>
      <c r="AY1252" s="210" t="s">
        <v>136</v>
      </c>
      <c r="BK1252" s="212">
        <f>SUM(BK1253:BK1262)</f>
        <v>0</v>
      </c>
    </row>
    <row r="1253" s="2" customFormat="1" ht="16.5" customHeight="1">
      <c r="A1253" s="41"/>
      <c r="B1253" s="42"/>
      <c r="C1253" s="215" t="s">
        <v>1087</v>
      </c>
      <c r="D1253" s="215" t="s">
        <v>138</v>
      </c>
      <c r="E1253" s="216" t="s">
        <v>1088</v>
      </c>
      <c r="F1253" s="217" t="s">
        <v>1089</v>
      </c>
      <c r="G1253" s="218" t="s">
        <v>160</v>
      </c>
      <c r="H1253" s="219">
        <v>2</v>
      </c>
      <c r="I1253" s="220"/>
      <c r="J1253" s="221">
        <f>ROUND(I1253*H1253,2)</f>
        <v>0</v>
      </c>
      <c r="K1253" s="217" t="s">
        <v>19</v>
      </c>
      <c r="L1253" s="47"/>
      <c r="M1253" s="222" t="s">
        <v>19</v>
      </c>
      <c r="N1253" s="223" t="s">
        <v>43</v>
      </c>
      <c r="O1253" s="87"/>
      <c r="P1253" s="224">
        <f>O1253*H1253</f>
        <v>0</v>
      </c>
      <c r="Q1253" s="224">
        <v>0</v>
      </c>
      <c r="R1253" s="224">
        <f>Q1253*H1253</f>
        <v>0</v>
      </c>
      <c r="S1253" s="224">
        <v>0</v>
      </c>
      <c r="T1253" s="225">
        <f>S1253*H1253</f>
        <v>0</v>
      </c>
      <c r="U1253" s="41"/>
      <c r="V1253" s="41"/>
      <c r="W1253" s="41"/>
      <c r="X1253" s="41"/>
      <c r="Y1253" s="41"/>
      <c r="Z1253" s="41"/>
      <c r="AA1253" s="41"/>
      <c r="AB1253" s="41"/>
      <c r="AC1253" s="41"/>
      <c r="AD1253" s="41"/>
      <c r="AE1253" s="41"/>
      <c r="AR1253" s="226" t="s">
        <v>259</v>
      </c>
      <c r="AT1253" s="226" t="s">
        <v>138</v>
      </c>
      <c r="AU1253" s="226" t="s">
        <v>80</v>
      </c>
      <c r="AY1253" s="20" t="s">
        <v>136</v>
      </c>
      <c r="BE1253" s="227">
        <f>IF(N1253="základní",J1253,0)</f>
        <v>0</v>
      </c>
      <c r="BF1253" s="227">
        <f>IF(N1253="snížená",J1253,0)</f>
        <v>0</v>
      </c>
      <c r="BG1253" s="227">
        <f>IF(N1253="zákl. přenesená",J1253,0)</f>
        <v>0</v>
      </c>
      <c r="BH1253" s="227">
        <f>IF(N1253="sníž. přenesená",J1253,0)</f>
        <v>0</v>
      </c>
      <c r="BI1253" s="227">
        <f>IF(N1253="nulová",J1253,0)</f>
        <v>0</v>
      </c>
      <c r="BJ1253" s="20" t="s">
        <v>76</v>
      </c>
      <c r="BK1253" s="227">
        <f>ROUND(I1253*H1253,2)</f>
        <v>0</v>
      </c>
      <c r="BL1253" s="20" t="s">
        <v>259</v>
      </c>
      <c r="BM1253" s="226" t="s">
        <v>1090</v>
      </c>
    </row>
    <row r="1254" s="2" customFormat="1" ht="16.5" customHeight="1">
      <c r="A1254" s="41"/>
      <c r="B1254" s="42"/>
      <c r="C1254" s="215" t="s">
        <v>1091</v>
      </c>
      <c r="D1254" s="215" t="s">
        <v>138</v>
      </c>
      <c r="E1254" s="216" t="s">
        <v>1092</v>
      </c>
      <c r="F1254" s="217" t="s">
        <v>1093</v>
      </c>
      <c r="G1254" s="218" t="s">
        <v>160</v>
      </c>
      <c r="H1254" s="219">
        <v>6</v>
      </c>
      <c r="I1254" s="220"/>
      <c r="J1254" s="221">
        <f>ROUND(I1254*H1254,2)</f>
        <v>0</v>
      </c>
      <c r="K1254" s="217" t="s">
        <v>19</v>
      </c>
      <c r="L1254" s="47"/>
      <c r="M1254" s="222" t="s">
        <v>19</v>
      </c>
      <c r="N1254" s="223" t="s">
        <v>43</v>
      </c>
      <c r="O1254" s="87"/>
      <c r="P1254" s="224">
        <f>O1254*H1254</f>
        <v>0</v>
      </c>
      <c r="Q1254" s="224">
        <v>0</v>
      </c>
      <c r="R1254" s="224">
        <f>Q1254*H1254</f>
        <v>0</v>
      </c>
      <c r="S1254" s="224">
        <v>0</v>
      </c>
      <c r="T1254" s="225">
        <f>S1254*H1254</f>
        <v>0</v>
      </c>
      <c r="U1254" s="41"/>
      <c r="V1254" s="41"/>
      <c r="W1254" s="41"/>
      <c r="X1254" s="41"/>
      <c r="Y1254" s="41"/>
      <c r="Z1254" s="41"/>
      <c r="AA1254" s="41"/>
      <c r="AB1254" s="41"/>
      <c r="AC1254" s="41"/>
      <c r="AD1254" s="41"/>
      <c r="AE1254" s="41"/>
      <c r="AR1254" s="226" t="s">
        <v>259</v>
      </c>
      <c r="AT1254" s="226" t="s">
        <v>138</v>
      </c>
      <c r="AU1254" s="226" t="s">
        <v>80</v>
      </c>
      <c r="AY1254" s="20" t="s">
        <v>136</v>
      </c>
      <c r="BE1254" s="227">
        <f>IF(N1254="základní",J1254,0)</f>
        <v>0</v>
      </c>
      <c r="BF1254" s="227">
        <f>IF(N1254="snížená",J1254,0)</f>
        <v>0</v>
      </c>
      <c r="BG1254" s="227">
        <f>IF(N1254="zákl. přenesená",J1254,0)</f>
        <v>0</v>
      </c>
      <c r="BH1254" s="227">
        <f>IF(N1254="sníž. přenesená",J1254,0)</f>
        <v>0</v>
      </c>
      <c r="BI1254" s="227">
        <f>IF(N1254="nulová",J1254,0)</f>
        <v>0</v>
      </c>
      <c r="BJ1254" s="20" t="s">
        <v>76</v>
      </c>
      <c r="BK1254" s="227">
        <f>ROUND(I1254*H1254,2)</f>
        <v>0</v>
      </c>
      <c r="BL1254" s="20" t="s">
        <v>259</v>
      </c>
      <c r="BM1254" s="226" t="s">
        <v>1094</v>
      </c>
    </row>
    <row r="1255" s="2" customFormat="1" ht="16.5" customHeight="1">
      <c r="A1255" s="41"/>
      <c r="B1255" s="42"/>
      <c r="C1255" s="215" t="s">
        <v>1095</v>
      </c>
      <c r="D1255" s="215" t="s">
        <v>138</v>
      </c>
      <c r="E1255" s="216" t="s">
        <v>1096</v>
      </c>
      <c r="F1255" s="217" t="s">
        <v>1097</v>
      </c>
      <c r="G1255" s="218" t="s">
        <v>160</v>
      </c>
      <c r="H1255" s="219">
        <v>4</v>
      </c>
      <c r="I1255" s="220"/>
      <c r="J1255" s="221">
        <f>ROUND(I1255*H1255,2)</f>
        <v>0</v>
      </c>
      <c r="K1255" s="217" t="s">
        <v>19</v>
      </c>
      <c r="L1255" s="47"/>
      <c r="M1255" s="222" t="s">
        <v>19</v>
      </c>
      <c r="N1255" s="223" t="s">
        <v>43</v>
      </c>
      <c r="O1255" s="87"/>
      <c r="P1255" s="224">
        <f>O1255*H1255</f>
        <v>0</v>
      </c>
      <c r="Q1255" s="224">
        <v>0</v>
      </c>
      <c r="R1255" s="224">
        <f>Q1255*H1255</f>
        <v>0</v>
      </c>
      <c r="S1255" s="224">
        <v>0</v>
      </c>
      <c r="T1255" s="225">
        <f>S1255*H1255</f>
        <v>0</v>
      </c>
      <c r="U1255" s="41"/>
      <c r="V1255" s="41"/>
      <c r="W1255" s="41"/>
      <c r="X1255" s="41"/>
      <c r="Y1255" s="41"/>
      <c r="Z1255" s="41"/>
      <c r="AA1255" s="41"/>
      <c r="AB1255" s="41"/>
      <c r="AC1255" s="41"/>
      <c r="AD1255" s="41"/>
      <c r="AE1255" s="41"/>
      <c r="AR1255" s="226" t="s">
        <v>259</v>
      </c>
      <c r="AT1255" s="226" t="s">
        <v>138</v>
      </c>
      <c r="AU1255" s="226" t="s">
        <v>80</v>
      </c>
      <c r="AY1255" s="20" t="s">
        <v>136</v>
      </c>
      <c r="BE1255" s="227">
        <f>IF(N1255="základní",J1255,0)</f>
        <v>0</v>
      </c>
      <c r="BF1255" s="227">
        <f>IF(N1255="snížená",J1255,0)</f>
        <v>0</v>
      </c>
      <c r="BG1255" s="227">
        <f>IF(N1255="zákl. přenesená",J1255,0)</f>
        <v>0</v>
      </c>
      <c r="BH1255" s="227">
        <f>IF(N1255="sníž. přenesená",J1255,0)</f>
        <v>0</v>
      </c>
      <c r="BI1255" s="227">
        <f>IF(N1255="nulová",J1255,0)</f>
        <v>0</v>
      </c>
      <c r="BJ1255" s="20" t="s">
        <v>76</v>
      </c>
      <c r="BK1255" s="227">
        <f>ROUND(I1255*H1255,2)</f>
        <v>0</v>
      </c>
      <c r="BL1255" s="20" t="s">
        <v>259</v>
      </c>
      <c r="BM1255" s="226" t="s">
        <v>1098</v>
      </c>
    </row>
    <row r="1256" s="2" customFormat="1" ht="16.5" customHeight="1">
      <c r="A1256" s="41"/>
      <c r="B1256" s="42"/>
      <c r="C1256" s="215" t="s">
        <v>1099</v>
      </c>
      <c r="D1256" s="215" t="s">
        <v>138</v>
      </c>
      <c r="E1256" s="216" t="s">
        <v>1100</v>
      </c>
      <c r="F1256" s="217" t="s">
        <v>1101</v>
      </c>
      <c r="G1256" s="218" t="s">
        <v>160</v>
      </c>
      <c r="H1256" s="219">
        <v>3</v>
      </c>
      <c r="I1256" s="220"/>
      <c r="J1256" s="221">
        <f>ROUND(I1256*H1256,2)</f>
        <v>0</v>
      </c>
      <c r="K1256" s="217" t="s">
        <v>19</v>
      </c>
      <c r="L1256" s="47"/>
      <c r="M1256" s="222" t="s">
        <v>19</v>
      </c>
      <c r="N1256" s="223" t="s">
        <v>43</v>
      </c>
      <c r="O1256" s="87"/>
      <c r="P1256" s="224">
        <f>O1256*H1256</f>
        <v>0</v>
      </c>
      <c r="Q1256" s="224">
        <v>0</v>
      </c>
      <c r="R1256" s="224">
        <f>Q1256*H1256</f>
        <v>0</v>
      </c>
      <c r="S1256" s="224">
        <v>0</v>
      </c>
      <c r="T1256" s="225">
        <f>S1256*H1256</f>
        <v>0</v>
      </c>
      <c r="U1256" s="41"/>
      <c r="V1256" s="41"/>
      <c r="W1256" s="41"/>
      <c r="X1256" s="41"/>
      <c r="Y1256" s="41"/>
      <c r="Z1256" s="41"/>
      <c r="AA1256" s="41"/>
      <c r="AB1256" s="41"/>
      <c r="AC1256" s="41"/>
      <c r="AD1256" s="41"/>
      <c r="AE1256" s="41"/>
      <c r="AR1256" s="226" t="s">
        <v>259</v>
      </c>
      <c r="AT1256" s="226" t="s">
        <v>138</v>
      </c>
      <c r="AU1256" s="226" t="s">
        <v>80</v>
      </c>
      <c r="AY1256" s="20" t="s">
        <v>136</v>
      </c>
      <c r="BE1256" s="227">
        <f>IF(N1256="základní",J1256,0)</f>
        <v>0</v>
      </c>
      <c r="BF1256" s="227">
        <f>IF(N1256="snížená",J1256,0)</f>
        <v>0</v>
      </c>
      <c r="BG1256" s="227">
        <f>IF(N1256="zákl. přenesená",J1256,0)</f>
        <v>0</v>
      </c>
      <c r="BH1256" s="227">
        <f>IF(N1256="sníž. přenesená",J1256,0)</f>
        <v>0</v>
      </c>
      <c r="BI1256" s="227">
        <f>IF(N1256="nulová",J1256,0)</f>
        <v>0</v>
      </c>
      <c r="BJ1256" s="20" t="s">
        <v>76</v>
      </c>
      <c r="BK1256" s="227">
        <f>ROUND(I1256*H1256,2)</f>
        <v>0</v>
      </c>
      <c r="BL1256" s="20" t="s">
        <v>259</v>
      </c>
      <c r="BM1256" s="226" t="s">
        <v>1102</v>
      </c>
    </row>
    <row r="1257" s="2" customFormat="1" ht="16.5" customHeight="1">
      <c r="A1257" s="41"/>
      <c r="B1257" s="42"/>
      <c r="C1257" s="215" t="s">
        <v>1103</v>
      </c>
      <c r="D1257" s="215" t="s">
        <v>138</v>
      </c>
      <c r="E1257" s="216" t="s">
        <v>1104</v>
      </c>
      <c r="F1257" s="217" t="s">
        <v>1105</v>
      </c>
      <c r="G1257" s="218" t="s">
        <v>160</v>
      </c>
      <c r="H1257" s="219">
        <v>7</v>
      </c>
      <c r="I1257" s="220"/>
      <c r="J1257" s="221">
        <f>ROUND(I1257*H1257,2)</f>
        <v>0</v>
      </c>
      <c r="K1257" s="217" t="s">
        <v>19</v>
      </c>
      <c r="L1257" s="47"/>
      <c r="M1257" s="222" t="s">
        <v>19</v>
      </c>
      <c r="N1257" s="223" t="s">
        <v>43</v>
      </c>
      <c r="O1257" s="87"/>
      <c r="P1257" s="224">
        <f>O1257*H1257</f>
        <v>0</v>
      </c>
      <c r="Q1257" s="224">
        <v>0</v>
      </c>
      <c r="R1257" s="224">
        <f>Q1257*H1257</f>
        <v>0</v>
      </c>
      <c r="S1257" s="224">
        <v>0</v>
      </c>
      <c r="T1257" s="225">
        <f>S1257*H1257</f>
        <v>0</v>
      </c>
      <c r="U1257" s="41"/>
      <c r="V1257" s="41"/>
      <c r="W1257" s="41"/>
      <c r="X1257" s="41"/>
      <c r="Y1257" s="41"/>
      <c r="Z1257" s="41"/>
      <c r="AA1257" s="41"/>
      <c r="AB1257" s="41"/>
      <c r="AC1257" s="41"/>
      <c r="AD1257" s="41"/>
      <c r="AE1257" s="41"/>
      <c r="AR1257" s="226" t="s">
        <v>259</v>
      </c>
      <c r="AT1257" s="226" t="s">
        <v>138</v>
      </c>
      <c r="AU1257" s="226" t="s">
        <v>80</v>
      </c>
      <c r="AY1257" s="20" t="s">
        <v>136</v>
      </c>
      <c r="BE1257" s="227">
        <f>IF(N1257="základní",J1257,0)</f>
        <v>0</v>
      </c>
      <c r="BF1257" s="227">
        <f>IF(N1257="snížená",J1257,0)</f>
        <v>0</v>
      </c>
      <c r="BG1257" s="227">
        <f>IF(N1257="zákl. přenesená",J1257,0)</f>
        <v>0</v>
      </c>
      <c r="BH1257" s="227">
        <f>IF(N1257="sníž. přenesená",J1257,0)</f>
        <v>0</v>
      </c>
      <c r="BI1257" s="227">
        <f>IF(N1257="nulová",J1257,0)</f>
        <v>0</v>
      </c>
      <c r="BJ1257" s="20" t="s">
        <v>76</v>
      </c>
      <c r="BK1257" s="227">
        <f>ROUND(I1257*H1257,2)</f>
        <v>0</v>
      </c>
      <c r="BL1257" s="20" t="s">
        <v>259</v>
      </c>
      <c r="BM1257" s="226" t="s">
        <v>1106</v>
      </c>
    </row>
    <row r="1258" s="2" customFormat="1" ht="16.5" customHeight="1">
      <c r="A1258" s="41"/>
      <c r="B1258" s="42"/>
      <c r="C1258" s="215" t="s">
        <v>1107</v>
      </c>
      <c r="D1258" s="215" t="s">
        <v>138</v>
      </c>
      <c r="E1258" s="216" t="s">
        <v>1108</v>
      </c>
      <c r="F1258" s="217" t="s">
        <v>1109</v>
      </c>
      <c r="G1258" s="218" t="s">
        <v>160</v>
      </c>
      <c r="H1258" s="219">
        <v>2</v>
      </c>
      <c r="I1258" s="220"/>
      <c r="J1258" s="221">
        <f>ROUND(I1258*H1258,2)</f>
        <v>0</v>
      </c>
      <c r="K1258" s="217" t="s">
        <v>19</v>
      </c>
      <c r="L1258" s="47"/>
      <c r="M1258" s="222" t="s">
        <v>19</v>
      </c>
      <c r="N1258" s="223" t="s">
        <v>43</v>
      </c>
      <c r="O1258" s="87"/>
      <c r="P1258" s="224">
        <f>O1258*H1258</f>
        <v>0</v>
      </c>
      <c r="Q1258" s="224">
        <v>0</v>
      </c>
      <c r="R1258" s="224">
        <f>Q1258*H1258</f>
        <v>0</v>
      </c>
      <c r="S1258" s="224">
        <v>0</v>
      </c>
      <c r="T1258" s="225">
        <f>S1258*H1258</f>
        <v>0</v>
      </c>
      <c r="U1258" s="41"/>
      <c r="V1258" s="41"/>
      <c r="W1258" s="41"/>
      <c r="X1258" s="41"/>
      <c r="Y1258" s="41"/>
      <c r="Z1258" s="41"/>
      <c r="AA1258" s="41"/>
      <c r="AB1258" s="41"/>
      <c r="AC1258" s="41"/>
      <c r="AD1258" s="41"/>
      <c r="AE1258" s="41"/>
      <c r="AR1258" s="226" t="s">
        <v>259</v>
      </c>
      <c r="AT1258" s="226" t="s">
        <v>138</v>
      </c>
      <c r="AU1258" s="226" t="s">
        <v>80</v>
      </c>
      <c r="AY1258" s="20" t="s">
        <v>136</v>
      </c>
      <c r="BE1258" s="227">
        <f>IF(N1258="základní",J1258,0)</f>
        <v>0</v>
      </c>
      <c r="BF1258" s="227">
        <f>IF(N1258="snížená",J1258,0)</f>
        <v>0</v>
      </c>
      <c r="BG1258" s="227">
        <f>IF(N1258="zákl. přenesená",J1258,0)</f>
        <v>0</v>
      </c>
      <c r="BH1258" s="227">
        <f>IF(N1258="sníž. přenesená",J1258,0)</f>
        <v>0</v>
      </c>
      <c r="BI1258" s="227">
        <f>IF(N1258="nulová",J1258,0)</f>
        <v>0</v>
      </c>
      <c r="BJ1258" s="20" t="s">
        <v>76</v>
      </c>
      <c r="BK1258" s="227">
        <f>ROUND(I1258*H1258,2)</f>
        <v>0</v>
      </c>
      <c r="BL1258" s="20" t="s">
        <v>259</v>
      </c>
      <c r="BM1258" s="226" t="s">
        <v>1110</v>
      </c>
    </row>
    <row r="1259" s="2" customFormat="1" ht="16.5" customHeight="1">
      <c r="A1259" s="41"/>
      <c r="B1259" s="42"/>
      <c r="C1259" s="215" t="s">
        <v>1111</v>
      </c>
      <c r="D1259" s="215" t="s">
        <v>138</v>
      </c>
      <c r="E1259" s="216" t="s">
        <v>1112</v>
      </c>
      <c r="F1259" s="217" t="s">
        <v>1113</v>
      </c>
      <c r="G1259" s="218" t="s">
        <v>160</v>
      </c>
      <c r="H1259" s="219">
        <v>2</v>
      </c>
      <c r="I1259" s="220"/>
      <c r="J1259" s="221">
        <f>ROUND(I1259*H1259,2)</f>
        <v>0</v>
      </c>
      <c r="K1259" s="217" t="s">
        <v>19</v>
      </c>
      <c r="L1259" s="47"/>
      <c r="M1259" s="222" t="s">
        <v>19</v>
      </c>
      <c r="N1259" s="223" t="s">
        <v>43</v>
      </c>
      <c r="O1259" s="87"/>
      <c r="P1259" s="224">
        <f>O1259*H1259</f>
        <v>0</v>
      </c>
      <c r="Q1259" s="224">
        <v>0</v>
      </c>
      <c r="R1259" s="224">
        <f>Q1259*H1259</f>
        <v>0</v>
      </c>
      <c r="S1259" s="224">
        <v>0</v>
      </c>
      <c r="T1259" s="225">
        <f>S1259*H1259</f>
        <v>0</v>
      </c>
      <c r="U1259" s="41"/>
      <c r="V1259" s="41"/>
      <c r="W1259" s="41"/>
      <c r="X1259" s="41"/>
      <c r="Y1259" s="41"/>
      <c r="Z1259" s="41"/>
      <c r="AA1259" s="41"/>
      <c r="AB1259" s="41"/>
      <c r="AC1259" s="41"/>
      <c r="AD1259" s="41"/>
      <c r="AE1259" s="41"/>
      <c r="AR1259" s="226" t="s">
        <v>259</v>
      </c>
      <c r="AT1259" s="226" t="s">
        <v>138</v>
      </c>
      <c r="AU1259" s="226" t="s">
        <v>80</v>
      </c>
      <c r="AY1259" s="20" t="s">
        <v>136</v>
      </c>
      <c r="BE1259" s="227">
        <f>IF(N1259="základní",J1259,0)</f>
        <v>0</v>
      </c>
      <c r="BF1259" s="227">
        <f>IF(N1259="snížená",J1259,0)</f>
        <v>0</v>
      </c>
      <c r="BG1259" s="227">
        <f>IF(N1259="zákl. přenesená",J1259,0)</f>
        <v>0</v>
      </c>
      <c r="BH1259" s="227">
        <f>IF(N1259="sníž. přenesená",J1259,0)</f>
        <v>0</v>
      </c>
      <c r="BI1259" s="227">
        <f>IF(N1259="nulová",J1259,0)</f>
        <v>0</v>
      </c>
      <c r="BJ1259" s="20" t="s">
        <v>76</v>
      </c>
      <c r="BK1259" s="227">
        <f>ROUND(I1259*H1259,2)</f>
        <v>0</v>
      </c>
      <c r="BL1259" s="20" t="s">
        <v>259</v>
      </c>
      <c r="BM1259" s="226" t="s">
        <v>1114</v>
      </c>
    </row>
    <row r="1260" s="2" customFormat="1" ht="16.5" customHeight="1">
      <c r="A1260" s="41"/>
      <c r="B1260" s="42"/>
      <c r="C1260" s="215" t="s">
        <v>1115</v>
      </c>
      <c r="D1260" s="215" t="s">
        <v>138</v>
      </c>
      <c r="E1260" s="216" t="s">
        <v>1116</v>
      </c>
      <c r="F1260" s="217" t="s">
        <v>1117</v>
      </c>
      <c r="G1260" s="218" t="s">
        <v>160</v>
      </c>
      <c r="H1260" s="219">
        <v>4</v>
      </c>
      <c r="I1260" s="220"/>
      <c r="J1260" s="221">
        <f>ROUND(I1260*H1260,2)</f>
        <v>0</v>
      </c>
      <c r="K1260" s="217" t="s">
        <v>19</v>
      </c>
      <c r="L1260" s="47"/>
      <c r="M1260" s="222" t="s">
        <v>19</v>
      </c>
      <c r="N1260" s="223" t="s">
        <v>43</v>
      </c>
      <c r="O1260" s="87"/>
      <c r="P1260" s="224">
        <f>O1260*H1260</f>
        <v>0</v>
      </c>
      <c r="Q1260" s="224">
        <v>0</v>
      </c>
      <c r="R1260" s="224">
        <f>Q1260*H1260</f>
        <v>0</v>
      </c>
      <c r="S1260" s="224">
        <v>0</v>
      </c>
      <c r="T1260" s="225">
        <f>S1260*H1260</f>
        <v>0</v>
      </c>
      <c r="U1260" s="41"/>
      <c r="V1260" s="41"/>
      <c r="W1260" s="41"/>
      <c r="X1260" s="41"/>
      <c r="Y1260" s="41"/>
      <c r="Z1260" s="41"/>
      <c r="AA1260" s="41"/>
      <c r="AB1260" s="41"/>
      <c r="AC1260" s="41"/>
      <c r="AD1260" s="41"/>
      <c r="AE1260" s="41"/>
      <c r="AR1260" s="226" t="s">
        <v>259</v>
      </c>
      <c r="AT1260" s="226" t="s">
        <v>138</v>
      </c>
      <c r="AU1260" s="226" t="s">
        <v>80</v>
      </c>
      <c r="AY1260" s="20" t="s">
        <v>136</v>
      </c>
      <c r="BE1260" s="227">
        <f>IF(N1260="základní",J1260,0)</f>
        <v>0</v>
      </c>
      <c r="BF1260" s="227">
        <f>IF(N1260="snížená",J1260,0)</f>
        <v>0</v>
      </c>
      <c r="BG1260" s="227">
        <f>IF(N1260="zákl. přenesená",J1260,0)</f>
        <v>0</v>
      </c>
      <c r="BH1260" s="227">
        <f>IF(N1260="sníž. přenesená",J1260,0)</f>
        <v>0</v>
      </c>
      <c r="BI1260" s="227">
        <f>IF(N1260="nulová",J1260,0)</f>
        <v>0</v>
      </c>
      <c r="BJ1260" s="20" t="s">
        <v>76</v>
      </c>
      <c r="BK1260" s="227">
        <f>ROUND(I1260*H1260,2)</f>
        <v>0</v>
      </c>
      <c r="BL1260" s="20" t="s">
        <v>259</v>
      </c>
      <c r="BM1260" s="226" t="s">
        <v>1118</v>
      </c>
    </row>
    <row r="1261" s="2" customFormat="1" ht="16.5" customHeight="1">
      <c r="A1261" s="41"/>
      <c r="B1261" s="42"/>
      <c r="C1261" s="215" t="s">
        <v>1119</v>
      </c>
      <c r="D1261" s="215" t="s">
        <v>138</v>
      </c>
      <c r="E1261" s="216" t="s">
        <v>1120</v>
      </c>
      <c r="F1261" s="217" t="s">
        <v>1121</v>
      </c>
      <c r="G1261" s="218" t="s">
        <v>160</v>
      </c>
      <c r="H1261" s="219">
        <v>2</v>
      </c>
      <c r="I1261" s="220"/>
      <c r="J1261" s="221">
        <f>ROUND(I1261*H1261,2)</f>
        <v>0</v>
      </c>
      <c r="K1261" s="217" t="s">
        <v>19</v>
      </c>
      <c r="L1261" s="47"/>
      <c r="M1261" s="222" t="s">
        <v>19</v>
      </c>
      <c r="N1261" s="223" t="s">
        <v>43</v>
      </c>
      <c r="O1261" s="87"/>
      <c r="P1261" s="224">
        <f>O1261*H1261</f>
        <v>0</v>
      </c>
      <c r="Q1261" s="224">
        <v>0</v>
      </c>
      <c r="R1261" s="224">
        <f>Q1261*H1261</f>
        <v>0</v>
      </c>
      <c r="S1261" s="224">
        <v>0</v>
      </c>
      <c r="T1261" s="225">
        <f>S1261*H1261</f>
        <v>0</v>
      </c>
      <c r="U1261" s="41"/>
      <c r="V1261" s="41"/>
      <c r="W1261" s="41"/>
      <c r="X1261" s="41"/>
      <c r="Y1261" s="41"/>
      <c r="Z1261" s="41"/>
      <c r="AA1261" s="41"/>
      <c r="AB1261" s="41"/>
      <c r="AC1261" s="41"/>
      <c r="AD1261" s="41"/>
      <c r="AE1261" s="41"/>
      <c r="AR1261" s="226" t="s">
        <v>259</v>
      </c>
      <c r="AT1261" s="226" t="s">
        <v>138</v>
      </c>
      <c r="AU1261" s="226" t="s">
        <v>80</v>
      </c>
      <c r="AY1261" s="20" t="s">
        <v>136</v>
      </c>
      <c r="BE1261" s="227">
        <f>IF(N1261="základní",J1261,0)</f>
        <v>0</v>
      </c>
      <c r="BF1261" s="227">
        <f>IF(N1261="snížená",J1261,0)</f>
        <v>0</v>
      </c>
      <c r="BG1261" s="227">
        <f>IF(N1261="zákl. přenesená",J1261,0)</f>
        <v>0</v>
      </c>
      <c r="BH1261" s="227">
        <f>IF(N1261="sníž. přenesená",J1261,0)</f>
        <v>0</v>
      </c>
      <c r="BI1261" s="227">
        <f>IF(N1261="nulová",J1261,0)</f>
        <v>0</v>
      </c>
      <c r="BJ1261" s="20" t="s">
        <v>76</v>
      </c>
      <c r="BK1261" s="227">
        <f>ROUND(I1261*H1261,2)</f>
        <v>0</v>
      </c>
      <c r="BL1261" s="20" t="s">
        <v>259</v>
      </c>
      <c r="BM1261" s="226" t="s">
        <v>1122</v>
      </c>
    </row>
    <row r="1262" s="2" customFormat="1" ht="16.5" customHeight="1">
      <c r="A1262" s="41"/>
      <c r="B1262" s="42"/>
      <c r="C1262" s="215" t="s">
        <v>1123</v>
      </c>
      <c r="D1262" s="215" t="s">
        <v>138</v>
      </c>
      <c r="E1262" s="216" t="s">
        <v>1124</v>
      </c>
      <c r="F1262" s="217" t="s">
        <v>1125</v>
      </c>
      <c r="G1262" s="218" t="s">
        <v>160</v>
      </c>
      <c r="H1262" s="219">
        <v>4</v>
      </c>
      <c r="I1262" s="220"/>
      <c r="J1262" s="221">
        <f>ROUND(I1262*H1262,2)</f>
        <v>0</v>
      </c>
      <c r="K1262" s="217" t="s">
        <v>19</v>
      </c>
      <c r="L1262" s="47"/>
      <c r="M1262" s="288" t="s">
        <v>19</v>
      </c>
      <c r="N1262" s="289" t="s">
        <v>43</v>
      </c>
      <c r="O1262" s="290"/>
      <c r="P1262" s="291">
        <f>O1262*H1262</f>
        <v>0</v>
      </c>
      <c r="Q1262" s="291">
        <v>0</v>
      </c>
      <c r="R1262" s="291">
        <f>Q1262*H1262</f>
        <v>0</v>
      </c>
      <c r="S1262" s="291">
        <v>0</v>
      </c>
      <c r="T1262" s="292">
        <f>S1262*H1262</f>
        <v>0</v>
      </c>
      <c r="U1262" s="41"/>
      <c r="V1262" s="41"/>
      <c r="W1262" s="41"/>
      <c r="X1262" s="41"/>
      <c r="Y1262" s="41"/>
      <c r="Z1262" s="41"/>
      <c r="AA1262" s="41"/>
      <c r="AB1262" s="41"/>
      <c r="AC1262" s="41"/>
      <c r="AD1262" s="41"/>
      <c r="AE1262" s="41"/>
      <c r="AR1262" s="226" t="s">
        <v>259</v>
      </c>
      <c r="AT1262" s="226" t="s">
        <v>138</v>
      </c>
      <c r="AU1262" s="226" t="s">
        <v>80</v>
      </c>
      <c r="AY1262" s="20" t="s">
        <v>136</v>
      </c>
      <c r="BE1262" s="227">
        <f>IF(N1262="základní",J1262,0)</f>
        <v>0</v>
      </c>
      <c r="BF1262" s="227">
        <f>IF(N1262="snížená",J1262,0)</f>
        <v>0</v>
      </c>
      <c r="BG1262" s="227">
        <f>IF(N1262="zákl. přenesená",J1262,0)</f>
        <v>0</v>
      </c>
      <c r="BH1262" s="227">
        <f>IF(N1262="sníž. přenesená",J1262,0)</f>
        <v>0</v>
      </c>
      <c r="BI1262" s="227">
        <f>IF(N1262="nulová",J1262,0)</f>
        <v>0</v>
      </c>
      <c r="BJ1262" s="20" t="s">
        <v>76</v>
      </c>
      <c r="BK1262" s="227">
        <f>ROUND(I1262*H1262,2)</f>
        <v>0</v>
      </c>
      <c r="BL1262" s="20" t="s">
        <v>259</v>
      </c>
      <c r="BM1262" s="226" t="s">
        <v>1126</v>
      </c>
    </row>
    <row r="1263" s="2" customFormat="1" ht="6.96" customHeight="1">
      <c r="A1263" s="41"/>
      <c r="B1263" s="62"/>
      <c r="C1263" s="63"/>
      <c r="D1263" s="63"/>
      <c r="E1263" s="63"/>
      <c r="F1263" s="63"/>
      <c r="G1263" s="63"/>
      <c r="H1263" s="63"/>
      <c r="I1263" s="63"/>
      <c r="J1263" s="63"/>
      <c r="K1263" s="63"/>
      <c r="L1263" s="47"/>
      <c r="M1263" s="41"/>
      <c r="O1263" s="41"/>
      <c r="P1263" s="41"/>
      <c r="Q1263" s="41"/>
      <c r="R1263" s="41"/>
      <c r="S1263" s="41"/>
      <c r="T1263" s="41"/>
      <c r="U1263" s="41"/>
      <c r="V1263" s="41"/>
      <c r="W1263" s="41"/>
      <c r="X1263" s="41"/>
      <c r="Y1263" s="41"/>
      <c r="Z1263" s="41"/>
      <c r="AA1263" s="41"/>
      <c r="AB1263" s="41"/>
      <c r="AC1263" s="41"/>
      <c r="AD1263" s="41"/>
      <c r="AE1263" s="41"/>
    </row>
  </sheetData>
  <sheetProtection sheet="1" autoFilter="0" formatColumns="0" formatRows="0" objects="1" scenarios="1" spinCount="100000" saltValue="l/eVYqcbNSqiulaCX2g2GTK8cUHe7MotBVENpu0NHGBYWs99sWmr0AvoDmM4kZUGalOrWxZxe1s/AQ1qdx16Aw==" hashValue="VFAoeDsQ2To/8AfLqW3TIvi8XQec71S27IllNi1TN+venjnHLDYkxfSPEUGbNKAr7wlot+eOOY2nIJhlehem5g==" algorithmName="SHA-512" password="CC35"/>
  <autoFilter ref="C107:K126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6:H96"/>
    <mergeCell ref="E98:H98"/>
    <mergeCell ref="E100:H100"/>
    <mergeCell ref="L2:V2"/>
  </mergeCells>
  <hyperlinks>
    <hyperlink ref="F112" r:id="rId1" display="https://podminky.urs.cz/item/CS_URS_2025_01/139711111"/>
    <hyperlink ref="F118" r:id="rId2" display="https://podminky.urs.cz/item/CS_URS_2025_01/174111102"/>
    <hyperlink ref="F121" r:id="rId3" display="https://podminky.urs.cz/item/CS_URS_2025_01/340236211"/>
    <hyperlink ref="F132" r:id="rId4" display="https://podminky.urs.cz/item/CS_URS_2025_01/340237211"/>
    <hyperlink ref="F143" r:id="rId5" display="https://podminky.urs.cz/item/CS_URS_2025_01/340237212"/>
    <hyperlink ref="F154" r:id="rId6" display="https://podminky.urs.cz/item/CS_URS_2025_01/342272215"/>
    <hyperlink ref="F163" r:id="rId7" display="https://podminky.urs.cz/item/CS_URS_2025_01/342272225"/>
    <hyperlink ref="F174" r:id="rId8" display="https://podminky.urs.cz/item/CS_URS_2025_01/342291121"/>
    <hyperlink ref="F181" r:id="rId9" display="https://podminky.urs.cz/item/CS_URS_2025_01/612131111"/>
    <hyperlink ref="F214" r:id="rId10" display="https://podminky.urs.cz/item/CS_URS_2025_01/612142001"/>
    <hyperlink ref="F223" r:id="rId11" display="https://podminky.urs.cz/item/CS_URS_2025_01/612311131"/>
    <hyperlink ref="F256" r:id="rId12" display="https://podminky.urs.cz/item/CS_URS_2025_01/612325302"/>
    <hyperlink ref="F265" r:id="rId13" display="https://podminky.urs.cz/item/CS_URS_2025_01/612325412"/>
    <hyperlink ref="F293" r:id="rId14" display="https://podminky.urs.cz/item/CS_URS_2025_01/612325452"/>
    <hyperlink ref="F298" r:id="rId15" display="https://podminky.urs.cz/item/CS_URS_2025_01/619991001"/>
    <hyperlink ref="F307" r:id="rId16" display="https://podminky.urs.cz/item/CS_URS_2025_01/631311136"/>
    <hyperlink ref="F313" r:id="rId17" display="https://podminky.urs.cz/item/CS_URS_2025_01/631319175"/>
    <hyperlink ref="F315" r:id="rId18" display="https://podminky.urs.cz/item/CS_URS_2025_01/631361821"/>
    <hyperlink ref="F321" r:id="rId19" display="https://podminky.urs.cz/item/CS_URS_2025_01/632450132"/>
    <hyperlink ref="F331" r:id="rId20" display="https://podminky.urs.cz/item/CS_URS_2025_01/632451254"/>
    <hyperlink ref="F337" r:id="rId21" display="https://podminky.urs.cz/item/CS_URS_2025_01/632481213"/>
    <hyperlink ref="F343" r:id="rId22" display="https://podminky.urs.cz/item/CS_URS_2025_01/642944121"/>
    <hyperlink ref="F358" r:id="rId23" display="https://podminky.urs.cz/item/CS_URS_2025_01/952901111"/>
    <hyperlink ref="F362" r:id="rId24" display="https://podminky.urs.cz/item/CS_URS_2025_01/962031132"/>
    <hyperlink ref="F377" r:id="rId25" display="https://podminky.urs.cz/item/CS_URS_2025_01/965042241"/>
    <hyperlink ref="F383" r:id="rId26" display="https://podminky.urs.cz/item/CS_URS_2025_01/965043331"/>
    <hyperlink ref="F392" r:id="rId27" display="https://podminky.urs.cz/item/CS_URS_2025_01/965043341"/>
    <hyperlink ref="F402" r:id="rId28" display="https://podminky.urs.cz/item/CS_URS_2025_01/965045113"/>
    <hyperlink ref="F408" r:id="rId29" display="https://podminky.urs.cz/item/CS_URS_2025_01/965049112"/>
    <hyperlink ref="F410" r:id="rId30" display="https://podminky.urs.cz/item/CS_URS_2025_01/968062244"/>
    <hyperlink ref="F421" r:id="rId31" display="https://podminky.urs.cz/item/CS_URS_2025_01/968072455"/>
    <hyperlink ref="F434" r:id="rId32" display="https://podminky.urs.cz/item/CS_URS_2025_01/971033621"/>
    <hyperlink ref="F447" r:id="rId33" display="https://podminky.urs.cz/item/CS_URS_2025_01/978013141"/>
    <hyperlink ref="F476" r:id="rId34" display="https://podminky.urs.cz/item/CS_URS_2025_01/997013211"/>
    <hyperlink ref="F478" r:id="rId35" display="https://podminky.urs.cz/item/CS_URS_2025_01/997013501"/>
    <hyperlink ref="F480" r:id="rId36" display="https://podminky.urs.cz/item/CS_URS_2025_01/997013509"/>
    <hyperlink ref="F483" r:id="rId37" display="https://podminky.urs.cz/item/CS_URS_2025_01/997013631"/>
    <hyperlink ref="F486" r:id="rId38" display="https://podminky.urs.cz/item/CS_URS_2025_01/998018001"/>
    <hyperlink ref="F490" r:id="rId39" display="https://podminky.urs.cz/item/CS_URS_2025_01/711131812"/>
    <hyperlink ref="F496" r:id="rId40" display="https://podminky.urs.cz/item/CS_URS_2025_01/711493111"/>
    <hyperlink ref="F506" r:id="rId41" display="https://podminky.urs.cz/item/CS_URS_2025_01/711493121"/>
    <hyperlink ref="F515" r:id="rId42" display="https://podminky.urs.cz/item/CS_URS_2025_01/998711122"/>
    <hyperlink ref="F518" r:id="rId43" display="https://podminky.urs.cz/item/CS_URS_2025_01/713120821"/>
    <hyperlink ref="F524" r:id="rId44" display="https://podminky.urs.cz/item/CS_URS_2025_01/713121111"/>
    <hyperlink ref="F532" r:id="rId45" display="https://podminky.urs.cz/item/CS_URS_2025_01/998713122"/>
    <hyperlink ref="F543" r:id="rId46" display="https://podminky.urs.cz/item/CS_URS_2025_01/763111333"/>
    <hyperlink ref="F556" r:id="rId47" display="https://podminky.urs.cz/item/CS_URS_2025_01/763111717"/>
    <hyperlink ref="F558" r:id="rId48" display="https://podminky.urs.cz/item/CS_URS_2025_01/763111718"/>
    <hyperlink ref="F569" r:id="rId49" display="https://podminky.urs.cz/item/CS_URS_2025_01/763111720"/>
    <hyperlink ref="F571" r:id="rId50" display="https://podminky.urs.cz/item/CS_URS_2025_01/763121424"/>
    <hyperlink ref="F580" r:id="rId51" display="https://podminky.urs.cz/item/CS_URS_2025_01/763121590"/>
    <hyperlink ref="F593" r:id="rId52" display="https://podminky.urs.cz/item/CS_URS_2025_01/763121714"/>
    <hyperlink ref="F597" r:id="rId53" display="https://podminky.urs.cz/item/CS_URS_2025_01/763121715"/>
    <hyperlink ref="F612" r:id="rId54" display="https://podminky.urs.cz/item/CS_URS_2025_01/763121751"/>
    <hyperlink ref="F625" r:id="rId55" display="https://podminky.urs.cz/item/CS_URS_2025_01/763131451"/>
    <hyperlink ref="F634" r:id="rId56" display="https://podminky.urs.cz/item/CS_URS_2025_01/763131714"/>
    <hyperlink ref="F656" r:id="rId57" display="https://podminky.urs.cz/item/CS_URS_2025_01/763131821"/>
    <hyperlink ref="F674" r:id="rId58" display="https://podminky.urs.cz/item/CS_URS_2025_01/763164541"/>
    <hyperlink ref="F684" r:id="rId59" display="https://podminky.urs.cz/item/CS_URS_2025_01/763164551"/>
    <hyperlink ref="F696" r:id="rId60" display="https://podminky.urs.cz/item/CS_URS_2025_01/763164561"/>
    <hyperlink ref="F707" r:id="rId61" display="https://podminky.urs.cz/item/CS_URS_2025_01/763181311"/>
    <hyperlink ref="F716" r:id="rId62" display="https://podminky.urs.cz/item/CS_URS_2025_01/763181421"/>
    <hyperlink ref="F724" r:id="rId63" display="https://podminky.urs.cz/item/CS_URS_2025_01/763411111"/>
    <hyperlink ref="F732" r:id="rId64" display="https://podminky.urs.cz/item/CS_URS_2025_01/763411121"/>
    <hyperlink ref="F740" r:id="rId65" display="https://podminky.urs.cz/item/CS_URS_2025_01/763411811"/>
    <hyperlink ref="F749" r:id="rId66" display="https://podminky.urs.cz/item/CS_URS_2025_01/763411821"/>
    <hyperlink ref="F757" r:id="rId67" display="https://podminky.urs.cz/item/CS_URS_2025_01/998763332"/>
    <hyperlink ref="F760" r:id="rId68" display="https://podminky.urs.cz/item/CS_URS_2025_01/766660001"/>
    <hyperlink ref="F792" r:id="rId69" display="https://podminky.urs.cz/item/CS_URS_2025_01/998766122"/>
    <hyperlink ref="F795" r:id="rId70" display="https://podminky.urs.cz/item/CS_URS_2025_01/767810811"/>
    <hyperlink ref="F806" r:id="rId71" display="https://podminky.urs.cz/item/CS_URS_2025_01/771111011"/>
    <hyperlink ref="F815" r:id="rId72" display="https://podminky.urs.cz/item/CS_URS_2025_01/771121011"/>
    <hyperlink ref="F824" r:id="rId73" display="https://podminky.urs.cz/item/CS_URS_2025_01/771161021"/>
    <hyperlink ref="F834" r:id="rId74" display="https://podminky.urs.cz/item/CS_URS_2025_01/771471810"/>
    <hyperlink ref="F848" r:id="rId75" display="https://podminky.urs.cz/item/CS_URS_2025_01/771474113"/>
    <hyperlink ref="F865" r:id="rId76" display="https://podminky.urs.cz/item/CS_URS_2025_01/771571810"/>
    <hyperlink ref="F875" r:id="rId77" display="https://podminky.urs.cz/item/CS_URS_2025_01/771574439"/>
    <hyperlink ref="F887" r:id="rId78" display="https://podminky.urs.cz/item/CS_URS_2025_01/771577111"/>
    <hyperlink ref="F896" r:id="rId79" display="https://podminky.urs.cz/item/CS_URS_2025_01/771591115"/>
    <hyperlink ref="F898" r:id="rId80" display="https://podminky.urs.cz/item/CS_URS_2025_01/771591184"/>
    <hyperlink ref="F900" r:id="rId81" display="https://podminky.urs.cz/item/CS_URS_2025_01/771592011"/>
    <hyperlink ref="F913" r:id="rId82" display="https://podminky.urs.cz/item/CS_URS_2025_01/998771122"/>
    <hyperlink ref="F916" r:id="rId83" display="https://podminky.urs.cz/item/CS_URS_2025_01/776111115"/>
    <hyperlink ref="F922" r:id="rId84" display="https://podminky.urs.cz/item/CS_URS_2025_01/776111311"/>
    <hyperlink ref="F924" r:id="rId85" display="https://podminky.urs.cz/item/CS_URS_2025_01/776121114"/>
    <hyperlink ref="F926" r:id="rId86" display="https://podminky.urs.cz/item/CS_URS_2025_01/776141121"/>
    <hyperlink ref="F928" r:id="rId87" display="https://podminky.urs.cz/item/CS_URS_2025_01/776201812"/>
    <hyperlink ref="F935" r:id="rId88" display="https://podminky.urs.cz/item/CS_URS_2025_01/776221111"/>
    <hyperlink ref="F943" r:id="rId89" display="https://podminky.urs.cz/item/CS_URS_2025_01/776410811"/>
    <hyperlink ref="F955" r:id="rId90" display="https://podminky.urs.cz/item/CS_URS_2025_01/776411111"/>
    <hyperlink ref="F969" r:id="rId91" display="https://podminky.urs.cz/item/CS_URS_2025_01/776991821"/>
    <hyperlink ref="F976" r:id="rId92" display="https://podminky.urs.cz/item/CS_URS_2025_01/998776122"/>
    <hyperlink ref="F979" r:id="rId93" display="https://podminky.urs.cz/item/CS_URS_2025_01/781121011"/>
    <hyperlink ref="F981" r:id="rId94" display="https://podminky.urs.cz/item/CS_URS_2025_01/781471810"/>
    <hyperlink ref="F1010" r:id="rId95" display="https://podminky.urs.cz/item/CS_URS_2025_01/781472291"/>
    <hyperlink ref="F1032" r:id="rId96" display="https://podminky.urs.cz/item/CS_URS_2025_01/781474115"/>
    <hyperlink ref="F1064" r:id="rId97" display="https://podminky.urs.cz/item/CS_URS_2025_01/781491021"/>
    <hyperlink ref="F1072" r:id="rId98" display="https://podminky.urs.cz/item/CS_URS_2025_01/781492211"/>
    <hyperlink ref="F1085" r:id="rId99" display="https://podminky.urs.cz/item/CS_URS_2025_01/781492221"/>
    <hyperlink ref="F1098" r:id="rId100" display="https://podminky.urs.cz/item/CS_URS_2025_01/781492251"/>
    <hyperlink ref="F1121" r:id="rId101" display="https://podminky.urs.cz/item/CS_URS_2025_01/781495115"/>
    <hyperlink ref="F1127" r:id="rId102" display="https://podminky.urs.cz/item/CS_URS_2025_01/781495211"/>
    <hyperlink ref="F1129" r:id="rId103" display="https://podminky.urs.cz/item/CS_URS_2025_01/998781122"/>
    <hyperlink ref="F1132" r:id="rId104" display="https://podminky.urs.cz/item/CS_URS_2025_01/783301311"/>
    <hyperlink ref="F1137" r:id="rId105" display="https://podminky.urs.cz/item/CS_URS_2025_01/783344101"/>
    <hyperlink ref="F1139" r:id="rId106" display="https://podminky.urs.cz/item/CS_URS_2025_01/783347101"/>
    <hyperlink ref="F1141" r:id="rId107" display="https://podminky.urs.cz/item/CS_URS_2025_01/783601325"/>
    <hyperlink ref="F1145" r:id="rId108" display="https://podminky.urs.cz/item/CS_URS_2023_01/783601355"/>
    <hyperlink ref="F1149" r:id="rId109" display="https://podminky.urs.cz/item/CS_URS_2023_01/783601713"/>
    <hyperlink ref="F1153" r:id="rId110" display="https://podminky.urs.cz/item/CS_URS_2025_01/783614111"/>
    <hyperlink ref="F1157" r:id="rId111" display="https://podminky.urs.cz/item/CS_URS_2025_01/783614601"/>
    <hyperlink ref="F1161" r:id="rId112" display="https://podminky.urs.cz/item/CS_URS_2025_01/783614651"/>
    <hyperlink ref="F1165" r:id="rId113" display="https://podminky.urs.cz/item/CS_URS_2025_01/783617111"/>
    <hyperlink ref="F1167" r:id="rId114" display="https://podminky.urs.cz/item/CS_URS_2025_01/783617501"/>
    <hyperlink ref="F1169" r:id="rId115" display="https://podminky.urs.cz/item/CS_URS_2025_01/783617601"/>
    <hyperlink ref="F1172" r:id="rId116" display="https://podminky.urs.cz/item/CS_URS_2025_01/784111001"/>
    <hyperlink ref="F1176" r:id="rId117" display="https://podminky.urs.cz/item/CS_URS_2025_01/784121001"/>
    <hyperlink ref="F1179" r:id="rId118" display="https://podminky.urs.cz/item/CS_URS_2025_01/784121011"/>
    <hyperlink ref="F1181" r:id="rId119" display="https://podminky.urs.cz/item/CS_URS_2025_01/784181101"/>
    <hyperlink ref="F1217" r:id="rId120" display="https://podminky.urs.cz/item/CS_URS_2025_01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80</v>
      </c>
    </row>
    <row r="4" s="1" customFormat="1" ht="24.96" customHeight="1">
      <c r="B4" s="23"/>
      <c r="D4" s="143" t="s">
        <v>89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 xml:space="preserve">Výměna rozvodů zdravotechniky a oprava sociálních zařízení v objektu J. Matuška 82/26a, Ostrava – Dubina  -  I. etapa B</v>
      </c>
      <c r="F7" s="145"/>
      <c r="G7" s="145"/>
      <c r="H7" s="145"/>
      <c r="L7" s="23"/>
    </row>
    <row r="8" s="1" customFormat="1" ht="12" customHeight="1">
      <c r="B8" s="23"/>
      <c r="D8" s="145" t="s">
        <v>90</v>
      </c>
      <c r="L8" s="23"/>
    </row>
    <row r="9" s="2" customFormat="1" ht="16.5" customHeight="1">
      <c r="A9" s="41"/>
      <c r="B9" s="47"/>
      <c r="C9" s="41"/>
      <c r="D9" s="41"/>
      <c r="E9" s="146" t="s">
        <v>91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92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1127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31. 1. 2025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19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32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34</v>
      </c>
      <c r="E25" s="41"/>
      <c r="F25" s="41"/>
      <c r="G25" s="41"/>
      <c r="H25" s="41"/>
      <c r="I25" s="145" t="s">
        <v>26</v>
      </c>
      <c r="J25" s="136" t="s">
        <v>19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35</v>
      </c>
      <c r="F26" s="41"/>
      <c r="G26" s="41"/>
      <c r="H26" s="41"/>
      <c r="I26" s="145" t="s">
        <v>28</v>
      </c>
      <c r="J26" s="136" t="s">
        <v>19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36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38</v>
      </c>
      <c r="E32" s="41"/>
      <c r="F32" s="41"/>
      <c r="G32" s="41"/>
      <c r="H32" s="41"/>
      <c r="I32" s="41"/>
      <c r="J32" s="156">
        <f>ROUND(J88,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40</v>
      </c>
      <c r="G34" s="41"/>
      <c r="H34" s="41"/>
      <c r="I34" s="157" t="s">
        <v>39</v>
      </c>
      <c r="J34" s="157" t="s">
        <v>41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42</v>
      </c>
      <c r="E35" s="145" t="s">
        <v>43</v>
      </c>
      <c r="F35" s="159">
        <f>ROUND((SUM(BE88:BE100)),  2)</f>
        <v>0</v>
      </c>
      <c r="G35" s="41"/>
      <c r="H35" s="41"/>
      <c r="I35" s="160">
        <v>0.20999999999999999</v>
      </c>
      <c r="J35" s="159">
        <f>ROUND(((SUM(BE88:BE100))*I35),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44</v>
      </c>
      <c r="F36" s="159">
        <f>ROUND((SUM(BF88:BF100)),  2)</f>
        <v>0</v>
      </c>
      <c r="G36" s="41"/>
      <c r="H36" s="41"/>
      <c r="I36" s="160">
        <v>0.12</v>
      </c>
      <c r="J36" s="159">
        <f>ROUND(((SUM(BF88:BF100))*I36),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45</v>
      </c>
      <c r="F37" s="159">
        <f>ROUND((SUM(BG88:BG100)),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46</v>
      </c>
      <c r="F38" s="159">
        <f>ROUND((SUM(BH88:BH100)),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47</v>
      </c>
      <c r="F39" s="159">
        <f>ROUND((SUM(BI88:BI100)),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48</v>
      </c>
      <c r="E41" s="163"/>
      <c r="F41" s="163"/>
      <c r="G41" s="164" t="s">
        <v>49</v>
      </c>
      <c r="H41" s="165" t="s">
        <v>50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94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 xml:space="preserve">Výměna rozvodů zdravotechniky a oprava sociálních zařízení v objektu J. Matuška 82/26a, Ostrava – Dubina  -  I. etapa B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90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91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92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 xml:space="preserve">1.2 - Soupis prací - Vedlejší a ostatní náklady 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31. 1. 2025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SMO,Městský obvod Ostrava.Jih</v>
      </c>
      <c r="G58" s="43"/>
      <c r="H58" s="43"/>
      <c r="I58" s="35" t="s">
        <v>31</v>
      </c>
      <c r="J58" s="39" t="str">
        <f>E23</f>
        <v>ing.Jaromír Provazník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34</v>
      </c>
      <c r="J59" s="39" t="str">
        <f>E26</f>
        <v>Kolková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95</v>
      </c>
      <c r="D61" s="174"/>
      <c r="E61" s="174"/>
      <c r="F61" s="174"/>
      <c r="G61" s="174"/>
      <c r="H61" s="174"/>
      <c r="I61" s="174"/>
      <c r="J61" s="175" t="s">
        <v>96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70</v>
      </c>
      <c r="D63" s="43"/>
      <c r="E63" s="43"/>
      <c r="F63" s="43"/>
      <c r="G63" s="43"/>
      <c r="H63" s="43"/>
      <c r="I63" s="43"/>
      <c r="J63" s="105">
        <f>J88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97</v>
      </c>
    </row>
    <row r="64" s="9" customFormat="1" ht="24.96" customHeight="1">
      <c r="A64" s="9"/>
      <c r="B64" s="177"/>
      <c r="C64" s="178"/>
      <c r="D64" s="179" t="s">
        <v>1128</v>
      </c>
      <c r="E64" s="180"/>
      <c r="F64" s="180"/>
      <c r="G64" s="180"/>
      <c r="H64" s="180"/>
      <c r="I64" s="180"/>
      <c r="J64" s="181">
        <f>J89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1129</v>
      </c>
      <c r="E65" s="185"/>
      <c r="F65" s="185"/>
      <c r="G65" s="185"/>
      <c r="H65" s="185"/>
      <c r="I65" s="185"/>
      <c r="J65" s="186">
        <f>J90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1130</v>
      </c>
      <c r="E66" s="185"/>
      <c r="F66" s="185"/>
      <c r="G66" s="185"/>
      <c r="H66" s="185"/>
      <c r="I66" s="185"/>
      <c r="J66" s="186">
        <f>J96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4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121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6.25" customHeight="1">
      <c r="A76" s="41"/>
      <c r="B76" s="42"/>
      <c r="C76" s="43"/>
      <c r="D76" s="43"/>
      <c r="E76" s="172" t="str">
        <f>E7</f>
        <v xml:space="preserve">Výměna rozvodů zdravotechniky a oprava sociálních zařízení v objektu J. Matuška 82/26a, Ostrava – Dubina  -  I. etapa B</v>
      </c>
      <c r="F76" s="35"/>
      <c r="G76" s="35"/>
      <c r="H76" s="35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4"/>
      <c r="C77" s="35" t="s">
        <v>90</v>
      </c>
      <c r="D77" s="25"/>
      <c r="E77" s="25"/>
      <c r="F77" s="25"/>
      <c r="G77" s="25"/>
      <c r="H77" s="25"/>
      <c r="I77" s="25"/>
      <c r="J77" s="25"/>
      <c r="K77" s="25"/>
      <c r="L77" s="23"/>
    </row>
    <row r="78" s="2" customFormat="1" ht="16.5" customHeight="1">
      <c r="A78" s="41"/>
      <c r="B78" s="42"/>
      <c r="C78" s="43"/>
      <c r="D78" s="43"/>
      <c r="E78" s="172" t="s">
        <v>91</v>
      </c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92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 xml:space="preserve">1.2 - Soupis prací - Vedlejší a ostatní náklady 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F14</f>
        <v xml:space="preserve"> </v>
      </c>
      <c r="G82" s="43"/>
      <c r="H82" s="43"/>
      <c r="I82" s="35" t="s">
        <v>23</v>
      </c>
      <c r="J82" s="75" t="str">
        <f>IF(J14="","",J14)</f>
        <v>31. 1. 2025</v>
      </c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25</v>
      </c>
      <c r="D84" s="43"/>
      <c r="E84" s="43"/>
      <c r="F84" s="30" t="str">
        <f>E17</f>
        <v>SMO,Městský obvod Ostrava.Jih</v>
      </c>
      <c r="G84" s="43"/>
      <c r="H84" s="43"/>
      <c r="I84" s="35" t="s">
        <v>31</v>
      </c>
      <c r="J84" s="39" t="str">
        <f>E23</f>
        <v>ing.Jaromír Provazník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29</v>
      </c>
      <c r="D85" s="43"/>
      <c r="E85" s="43"/>
      <c r="F85" s="30" t="str">
        <f>IF(E20="","",E20)</f>
        <v>Vyplň údaj</v>
      </c>
      <c r="G85" s="43"/>
      <c r="H85" s="43"/>
      <c r="I85" s="35" t="s">
        <v>34</v>
      </c>
      <c r="J85" s="39" t="str">
        <f>E26</f>
        <v>Kolková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8"/>
      <c r="B87" s="189"/>
      <c r="C87" s="190" t="s">
        <v>122</v>
      </c>
      <c r="D87" s="191" t="s">
        <v>57</v>
      </c>
      <c r="E87" s="191" t="s">
        <v>53</v>
      </c>
      <c r="F87" s="191" t="s">
        <v>54</v>
      </c>
      <c r="G87" s="191" t="s">
        <v>123</v>
      </c>
      <c r="H87" s="191" t="s">
        <v>124</v>
      </c>
      <c r="I87" s="191" t="s">
        <v>125</v>
      </c>
      <c r="J87" s="191" t="s">
        <v>96</v>
      </c>
      <c r="K87" s="192" t="s">
        <v>126</v>
      </c>
      <c r="L87" s="193"/>
      <c r="M87" s="95" t="s">
        <v>19</v>
      </c>
      <c r="N87" s="96" t="s">
        <v>42</v>
      </c>
      <c r="O87" s="96" t="s">
        <v>127</v>
      </c>
      <c r="P87" s="96" t="s">
        <v>128</v>
      </c>
      <c r="Q87" s="96" t="s">
        <v>129</v>
      </c>
      <c r="R87" s="96" t="s">
        <v>130</v>
      </c>
      <c r="S87" s="96" t="s">
        <v>131</v>
      </c>
      <c r="T87" s="97" t="s">
        <v>132</v>
      </c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</row>
    <row r="88" s="2" customFormat="1" ht="22.8" customHeight="1">
      <c r="A88" s="41"/>
      <c r="B88" s="42"/>
      <c r="C88" s="102" t="s">
        <v>133</v>
      </c>
      <c r="D88" s="43"/>
      <c r="E88" s="43"/>
      <c r="F88" s="43"/>
      <c r="G88" s="43"/>
      <c r="H88" s="43"/>
      <c r="I88" s="43"/>
      <c r="J88" s="194">
        <f>BK88</f>
        <v>0</v>
      </c>
      <c r="K88" s="43"/>
      <c r="L88" s="47"/>
      <c r="M88" s="98"/>
      <c r="N88" s="195"/>
      <c r="O88" s="99"/>
      <c r="P88" s="196">
        <f>P89</f>
        <v>0</v>
      </c>
      <c r="Q88" s="99"/>
      <c r="R88" s="196">
        <f>R89</f>
        <v>0</v>
      </c>
      <c r="S88" s="99"/>
      <c r="T88" s="197">
        <f>T89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71</v>
      </c>
      <c r="AU88" s="20" t="s">
        <v>97</v>
      </c>
      <c r="BK88" s="198">
        <f>BK89</f>
        <v>0</v>
      </c>
    </row>
    <row r="89" s="12" customFormat="1" ht="25.92" customHeight="1">
      <c r="A89" s="12"/>
      <c r="B89" s="199"/>
      <c r="C89" s="200"/>
      <c r="D89" s="201" t="s">
        <v>71</v>
      </c>
      <c r="E89" s="202" t="s">
        <v>1131</v>
      </c>
      <c r="F89" s="202" t="s">
        <v>1132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P90+P96</f>
        <v>0</v>
      </c>
      <c r="Q89" s="207"/>
      <c r="R89" s="208">
        <f>R90+R96</f>
        <v>0</v>
      </c>
      <c r="S89" s="207"/>
      <c r="T89" s="209">
        <f>T90+T96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173</v>
      </c>
      <c r="AT89" s="211" t="s">
        <v>71</v>
      </c>
      <c r="AU89" s="211" t="s">
        <v>72</v>
      </c>
      <c r="AY89" s="210" t="s">
        <v>136</v>
      </c>
      <c r="BK89" s="212">
        <f>BK90+BK96</f>
        <v>0</v>
      </c>
    </row>
    <row r="90" s="12" customFormat="1" ht="22.8" customHeight="1">
      <c r="A90" s="12"/>
      <c r="B90" s="199"/>
      <c r="C90" s="200"/>
      <c r="D90" s="201" t="s">
        <v>71</v>
      </c>
      <c r="E90" s="213" t="s">
        <v>1133</v>
      </c>
      <c r="F90" s="213" t="s">
        <v>1134</v>
      </c>
      <c r="G90" s="200"/>
      <c r="H90" s="200"/>
      <c r="I90" s="203"/>
      <c r="J90" s="214">
        <f>BK90</f>
        <v>0</v>
      </c>
      <c r="K90" s="200"/>
      <c r="L90" s="205"/>
      <c r="M90" s="206"/>
      <c r="N90" s="207"/>
      <c r="O90" s="207"/>
      <c r="P90" s="208">
        <f>SUM(P91:P95)</f>
        <v>0</v>
      </c>
      <c r="Q90" s="207"/>
      <c r="R90" s="208">
        <f>SUM(R91:R95)</f>
        <v>0</v>
      </c>
      <c r="S90" s="207"/>
      <c r="T90" s="209">
        <f>SUM(T91:T95)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173</v>
      </c>
      <c r="AT90" s="211" t="s">
        <v>71</v>
      </c>
      <c r="AU90" s="211" t="s">
        <v>76</v>
      </c>
      <c r="AY90" s="210" t="s">
        <v>136</v>
      </c>
      <c r="BK90" s="212">
        <f>SUM(BK91:BK95)</f>
        <v>0</v>
      </c>
    </row>
    <row r="91" s="2" customFormat="1" ht="16.5" customHeight="1">
      <c r="A91" s="41"/>
      <c r="B91" s="42"/>
      <c r="C91" s="215" t="s">
        <v>76</v>
      </c>
      <c r="D91" s="215" t="s">
        <v>138</v>
      </c>
      <c r="E91" s="216" t="s">
        <v>1135</v>
      </c>
      <c r="F91" s="217" t="s">
        <v>1134</v>
      </c>
      <c r="G91" s="218" t="s">
        <v>160</v>
      </c>
      <c r="H91" s="219">
        <v>1</v>
      </c>
      <c r="I91" s="220"/>
      <c r="J91" s="221">
        <f>ROUND(I91*H91,2)</f>
        <v>0</v>
      </c>
      <c r="K91" s="217" t="s">
        <v>142</v>
      </c>
      <c r="L91" s="47"/>
      <c r="M91" s="222" t="s">
        <v>19</v>
      </c>
      <c r="N91" s="223" t="s">
        <v>43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1136</v>
      </c>
      <c r="AT91" s="226" t="s">
        <v>138</v>
      </c>
      <c r="AU91" s="226" t="s">
        <v>80</v>
      </c>
      <c r="AY91" s="20" t="s">
        <v>136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76</v>
      </c>
      <c r="BK91" s="227">
        <f>ROUND(I91*H91,2)</f>
        <v>0</v>
      </c>
      <c r="BL91" s="20" t="s">
        <v>1136</v>
      </c>
      <c r="BM91" s="226" t="s">
        <v>1137</v>
      </c>
    </row>
    <row r="92" s="2" customFormat="1">
      <c r="A92" s="41"/>
      <c r="B92" s="42"/>
      <c r="C92" s="43"/>
      <c r="D92" s="228" t="s">
        <v>145</v>
      </c>
      <c r="E92" s="43"/>
      <c r="F92" s="229" t="s">
        <v>1138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145</v>
      </c>
      <c r="AU92" s="20" t="s">
        <v>80</v>
      </c>
    </row>
    <row r="93" s="13" customFormat="1">
      <c r="A93" s="13"/>
      <c r="B93" s="233"/>
      <c r="C93" s="234"/>
      <c r="D93" s="235" t="s">
        <v>147</v>
      </c>
      <c r="E93" s="236" t="s">
        <v>19</v>
      </c>
      <c r="F93" s="237" t="s">
        <v>1139</v>
      </c>
      <c r="G93" s="234"/>
      <c r="H93" s="236" t="s">
        <v>19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3" t="s">
        <v>147</v>
      </c>
      <c r="AU93" s="243" t="s">
        <v>80</v>
      </c>
      <c r="AV93" s="13" t="s">
        <v>76</v>
      </c>
      <c r="AW93" s="13" t="s">
        <v>33</v>
      </c>
      <c r="AX93" s="13" t="s">
        <v>72</v>
      </c>
      <c r="AY93" s="243" t="s">
        <v>136</v>
      </c>
    </row>
    <row r="94" s="13" customFormat="1">
      <c r="A94" s="13"/>
      <c r="B94" s="233"/>
      <c r="C94" s="234"/>
      <c r="D94" s="235" t="s">
        <v>147</v>
      </c>
      <c r="E94" s="236" t="s">
        <v>19</v>
      </c>
      <c r="F94" s="237" t="s">
        <v>1140</v>
      </c>
      <c r="G94" s="234"/>
      <c r="H94" s="236" t="s">
        <v>19</v>
      </c>
      <c r="I94" s="238"/>
      <c r="J94" s="234"/>
      <c r="K94" s="234"/>
      <c r="L94" s="239"/>
      <c r="M94" s="240"/>
      <c r="N94" s="241"/>
      <c r="O94" s="241"/>
      <c r="P94" s="241"/>
      <c r="Q94" s="241"/>
      <c r="R94" s="241"/>
      <c r="S94" s="241"/>
      <c r="T94" s="24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3" t="s">
        <v>147</v>
      </c>
      <c r="AU94" s="243" t="s">
        <v>80</v>
      </c>
      <c r="AV94" s="13" t="s">
        <v>76</v>
      </c>
      <c r="AW94" s="13" t="s">
        <v>33</v>
      </c>
      <c r="AX94" s="13" t="s">
        <v>72</v>
      </c>
      <c r="AY94" s="243" t="s">
        <v>136</v>
      </c>
    </row>
    <row r="95" s="14" customFormat="1">
      <c r="A95" s="14"/>
      <c r="B95" s="244"/>
      <c r="C95" s="245"/>
      <c r="D95" s="235" t="s">
        <v>147</v>
      </c>
      <c r="E95" s="246" t="s">
        <v>19</v>
      </c>
      <c r="F95" s="247" t="s">
        <v>76</v>
      </c>
      <c r="G95" s="245"/>
      <c r="H95" s="248">
        <v>1</v>
      </c>
      <c r="I95" s="249"/>
      <c r="J95" s="245"/>
      <c r="K95" s="245"/>
      <c r="L95" s="250"/>
      <c r="M95" s="251"/>
      <c r="N95" s="252"/>
      <c r="O95" s="252"/>
      <c r="P95" s="252"/>
      <c r="Q95" s="252"/>
      <c r="R95" s="252"/>
      <c r="S95" s="252"/>
      <c r="T95" s="253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4" t="s">
        <v>147</v>
      </c>
      <c r="AU95" s="254" t="s">
        <v>80</v>
      </c>
      <c r="AV95" s="14" t="s">
        <v>80</v>
      </c>
      <c r="AW95" s="14" t="s">
        <v>33</v>
      </c>
      <c r="AX95" s="14" t="s">
        <v>76</v>
      </c>
      <c r="AY95" s="254" t="s">
        <v>136</v>
      </c>
    </row>
    <row r="96" s="12" customFormat="1" ht="22.8" customHeight="1">
      <c r="A96" s="12"/>
      <c r="B96" s="199"/>
      <c r="C96" s="200"/>
      <c r="D96" s="201" t="s">
        <v>71</v>
      </c>
      <c r="E96" s="213" t="s">
        <v>1141</v>
      </c>
      <c r="F96" s="213" t="s">
        <v>1142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SUM(P97:P100)</f>
        <v>0</v>
      </c>
      <c r="Q96" s="207"/>
      <c r="R96" s="208">
        <f>SUM(R97:R100)</f>
        <v>0</v>
      </c>
      <c r="S96" s="207"/>
      <c r="T96" s="209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173</v>
      </c>
      <c r="AT96" s="211" t="s">
        <v>71</v>
      </c>
      <c r="AU96" s="211" t="s">
        <v>76</v>
      </c>
      <c r="AY96" s="210" t="s">
        <v>136</v>
      </c>
      <c r="BK96" s="212">
        <f>SUM(BK97:BK100)</f>
        <v>0</v>
      </c>
    </row>
    <row r="97" s="2" customFormat="1" ht="16.5" customHeight="1">
      <c r="A97" s="41"/>
      <c r="B97" s="42"/>
      <c r="C97" s="215" t="s">
        <v>80</v>
      </c>
      <c r="D97" s="215" t="s">
        <v>138</v>
      </c>
      <c r="E97" s="216" t="s">
        <v>1143</v>
      </c>
      <c r="F97" s="217" t="s">
        <v>1142</v>
      </c>
      <c r="G97" s="218" t="s">
        <v>160</v>
      </c>
      <c r="H97" s="219">
        <v>1</v>
      </c>
      <c r="I97" s="220"/>
      <c r="J97" s="221">
        <f>ROUND(I97*H97,2)</f>
        <v>0</v>
      </c>
      <c r="K97" s="217" t="s">
        <v>142</v>
      </c>
      <c r="L97" s="47"/>
      <c r="M97" s="222" t="s">
        <v>19</v>
      </c>
      <c r="N97" s="223" t="s">
        <v>43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1136</v>
      </c>
      <c r="AT97" s="226" t="s">
        <v>138</v>
      </c>
      <c r="AU97" s="226" t="s">
        <v>80</v>
      </c>
      <c r="AY97" s="20" t="s">
        <v>136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76</v>
      </c>
      <c r="BK97" s="227">
        <f>ROUND(I97*H97,2)</f>
        <v>0</v>
      </c>
      <c r="BL97" s="20" t="s">
        <v>1136</v>
      </c>
      <c r="BM97" s="226" t="s">
        <v>1144</v>
      </c>
    </row>
    <row r="98" s="2" customFormat="1">
      <c r="A98" s="41"/>
      <c r="B98" s="42"/>
      <c r="C98" s="43"/>
      <c r="D98" s="228" t="s">
        <v>145</v>
      </c>
      <c r="E98" s="43"/>
      <c r="F98" s="229" t="s">
        <v>1145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145</v>
      </c>
      <c r="AU98" s="20" t="s">
        <v>80</v>
      </c>
    </row>
    <row r="99" s="13" customFormat="1">
      <c r="A99" s="13"/>
      <c r="B99" s="233"/>
      <c r="C99" s="234"/>
      <c r="D99" s="235" t="s">
        <v>147</v>
      </c>
      <c r="E99" s="236" t="s">
        <v>19</v>
      </c>
      <c r="F99" s="237" t="s">
        <v>1140</v>
      </c>
      <c r="G99" s="234"/>
      <c r="H99" s="236" t="s">
        <v>19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3" t="s">
        <v>147</v>
      </c>
      <c r="AU99" s="243" t="s">
        <v>80</v>
      </c>
      <c r="AV99" s="13" t="s">
        <v>76</v>
      </c>
      <c r="AW99" s="13" t="s">
        <v>33</v>
      </c>
      <c r="AX99" s="13" t="s">
        <v>72</v>
      </c>
      <c r="AY99" s="243" t="s">
        <v>136</v>
      </c>
    </row>
    <row r="100" s="14" customFormat="1">
      <c r="A100" s="14"/>
      <c r="B100" s="244"/>
      <c r="C100" s="245"/>
      <c r="D100" s="235" t="s">
        <v>147</v>
      </c>
      <c r="E100" s="246" t="s">
        <v>19</v>
      </c>
      <c r="F100" s="247" t="s">
        <v>76</v>
      </c>
      <c r="G100" s="245"/>
      <c r="H100" s="248">
        <v>1</v>
      </c>
      <c r="I100" s="249"/>
      <c r="J100" s="245"/>
      <c r="K100" s="245"/>
      <c r="L100" s="250"/>
      <c r="M100" s="293"/>
      <c r="N100" s="294"/>
      <c r="O100" s="294"/>
      <c r="P100" s="294"/>
      <c r="Q100" s="294"/>
      <c r="R100" s="294"/>
      <c r="S100" s="294"/>
      <c r="T100" s="29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4" t="s">
        <v>147</v>
      </c>
      <c r="AU100" s="254" t="s">
        <v>80</v>
      </c>
      <c r="AV100" s="14" t="s">
        <v>80</v>
      </c>
      <c r="AW100" s="14" t="s">
        <v>33</v>
      </c>
      <c r="AX100" s="14" t="s">
        <v>76</v>
      </c>
      <c r="AY100" s="254" t="s">
        <v>136</v>
      </c>
    </row>
    <row r="101" s="2" customFormat="1" ht="6.96" customHeight="1">
      <c r="A101" s="41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47"/>
      <c r="M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</sheetData>
  <sheetProtection sheet="1" autoFilter="0" formatColumns="0" formatRows="0" objects="1" scenarios="1" spinCount="100000" saltValue="wJ/lp/+daK0QibuluL58N+dWVhfnjctGZ2d2HVOOkvjWyfjIXLQqMX5m4zoQbBZ72PKAq5R1CJi2xbW2qm/n4A==" hashValue="ufvAnxehjH0Js4ZvhmI1ZZchamNRCMP1Mf5MStGYv3JYjndolMbT4jb/fkVOjcCnIzyLqfHgxxafXmKuDiLJhw==" algorithmName="SHA-512" password="CC35"/>
  <autoFilter ref="C87:K10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hyperlinks>
    <hyperlink ref="F92" r:id="rId1" display="https://podminky.urs.cz/item/CS_URS_2025_01/030001000"/>
    <hyperlink ref="F98" r:id="rId2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6" customWidth="1"/>
    <col min="2" max="2" width="1.667969" style="296" customWidth="1"/>
    <col min="3" max="4" width="5" style="296" customWidth="1"/>
    <col min="5" max="5" width="11.66016" style="296" customWidth="1"/>
    <col min="6" max="6" width="9.160156" style="296" customWidth="1"/>
    <col min="7" max="7" width="5" style="296" customWidth="1"/>
    <col min="8" max="8" width="77.83203" style="296" customWidth="1"/>
    <col min="9" max="10" width="20" style="296" customWidth="1"/>
    <col min="11" max="11" width="1.667969" style="296" customWidth="1"/>
  </cols>
  <sheetData>
    <row r="1" s="1" customFormat="1" ht="37.5" customHeight="1"/>
    <row r="2" s="1" customFormat="1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7" customFormat="1" ht="45" customHeight="1">
      <c r="B3" s="300"/>
      <c r="C3" s="301" t="s">
        <v>1146</v>
      </c>
      <c r="D3" s="301"/>
      <c r="E3" s="301"/>
      <c r="F3" s="301"/>
      <c r="G3" s="301"/>
      <c r="H3" s="301"/>
      <c r="I3" s="301"/>
      <c r="J3" s="301"/>
      <c r="K3" s="302"/>
    </row>
    <row r="4" s="1" customFormat="1" ht="25.5" customHeight="1">
      <c r="B4" s="303"/>
      <c r="C4" s="304" t="s">
        <v>1147</v>
      </c>
      <c r="D4" s="304"/>
      <c r="E4" s="304"/>
      <c r="F4" s="304"/>
      <c r="G4" s="304"/>
      <c r="H4" s="304"/>
      <c r="I4" s="304"/>
      <c r="J4" s="304"/>
      <c r="K4" s="305"/>
    </row>
    <row r="5" s="1" customFormat="1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s="1" customFormat="1" ht="15" customHeight="1">
      <c r="B6" s="303"/>
      <c r="C6" s="307" t="s">
        <v>1148</v>
      </c>
      <c r="D6" s="307"/>
      <c r="E6" s="307"/>
      <c r="F6" s="307"/>
      <c r="G6" s="307"/>
      <c r="H6" s="307"/>
      <c r="I6" s="307"/>
      <c r="J6" s="307"/>
      <c r="K6" s="305"/>
    </row>
    <row r="7" s="1" customFormat="1" ht="15" customHeight="1">
      <c r="B7" s="308"/>
      <c r="C7" s="307" t="s">
        <v>1149</v>
      </c>
      <c r="D7" s="307"/>
      <c r="E7" s="307"/>
      <c r="F7" s="307"/>
      <c r="G7" s="307"/>
      <c r="H7" s="307"/>
      <c r="I7" s="307"/>
      <c r="J7" s="307"/>
      <c r="K7" s="305"/>
    </row>
    <row r="8" s="1" customFormat="1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s="1" customFormat="1" ht="15" customHeight="1">
      <c r="B9" s="308"/>
      <c r="C9" s="307" t="s">
        <v>1150</v>
      </c>
      <c r="D9" s="307"/>
      <c r="E9" s="307"/>
      <c r="F9" s="307"/>
      <c r="G9" s="307"/>
      <c r="H9" s="307"/>
      <c r="I9" s="307"/>
      <c r="J9" s="307"/>
      <c r="K9" s="305"/>
    </row>
    <row r="10" s="1" customFormat="1" ht="15" customHeight="1">
      <c r="B10" s="308"/>
      <c r="C10" s="307"/>
      <c r="D10" s="307" t="s">
        <v>1151</v>
      </c>
      <c r="E10" s="307"/>
      <c r="F10" s="307"/>
      <c r="G10" s="307"/>
      <c r="H10" s="307"/>
      <c r="I10" s="307"/>
      <c r="J10" s="307"/>
      <c r="K10" s="305"/>
    </row>
    <row r="11" s="1" customFormat="1" ht="15" customHeight="1">
      <c r="B11" s="308"/>
      <c r="C11" s="309"/>
      <c r="D11" s="307" t="s">
        <v>1152</v>
      </c>
      <c r="E11" s="307"/>
      <c r="F11" s="307"/>
      <c r="G11" s="307"/>
      <c r="H11" s="307"/>
      <c r="I11" s="307"/>
      <c r="J11" s="307"/>
      <c r="K11" s="305"/>
    </row>
    <row r="12" s="1" customFormat="1" ht="15" customHeight="1">
      <c r="B12" s="308"/>
      <c r="C12" s="309"/>
      <c r="D12" s="307"/>
      <c r="E12" s="307"/>
      <c r="F12" s="307"/>
      <c r="G12" s="307"/>
      <c r="H12" s="307"/>
      <c r="I12" s="307"/>
      <c r="J12" s="307"/>
      <c r="K12" s="305"/>
    </row>
    <row r="13" s="1" customFormat="1" ht="15" customHeight="1">
      <c r="B13" s="308"/>
      <c r="C13" s="309"/>
      <c r="D13" s="310" t="s">
        <v>1153</v>
      </c>
      <c r="E13" s="307"/>
      <c r="F13" s="307"/>
      <c r="G13" s="307"/>
      <c r="H13" s="307"/>
      <c r="I13" s="307"/>
      <c r="J13" s="307"/>
      <c r="K13" s="305"/>
    </row>
    <row r="14" s="1" customFormat="1" ht="12.75" customHeight="1">
      <c r="B14" s="308"/>
      <c r="C14" s="309"/>
      <c r="D14" s="309"/>
      <c r="E14" s="309"/>
      <c r="F14" s="309"/>
      <c r="G14" s="309"/>
      <c r="H14" s="309"/>
      <c r="I14" s="309"/>
      <c r="J14" s="309"/>
      <c r="K14" s="305"/>
    </row>
    <row r="15" s="1" customFormat="1" ht="15" customHeight="1">
      <c r="B15" s="308"/>
      <c r="C15" s="309"/>
      <c r="D15" s="307" t="s">
        <v>1154</v>
      </c>
      <c r="E15" s="307"/>
      <c r="F15" s="307"/>
      <c r="G15" s="307"/>
      <c r="H15" s="307"/>
      <c r="I15" s="307"/>
      <c r="J15" s="307"/>
      <c r="K15" s="305"/>
    </row>
    <row r="16" s="1" customFormat="1" ht="15" customHeight="1">
      <c r="B16" s="308"/>
      <c r="C16" s="309"/>
      <c r="D16" s="307" t="s">
        <v>1155</v>
      </c>
      <c r="E16" s="307"/>
      <c r="F16" s="307"/>
      <c r="G16" s="307"/>
      <c r="H16" s="307"/>
      <c r="I16" s="307"/>
      <c r="J16" s="307"/>
      <c r="K16" s="305"/>
    </row>
    <row r="17" s="1" customFormat="1" ht="15" customHeight="1">
      <c r="B17" s="308"/>
      <c r="C17" s="309"/>
      <c r="D17" s="307" t="s">
        <v>1156</v>
      </c>
      <c r="E17" s="307"/>
      <c r="F17" s="307"/>
      <c r="G17" s="307"/>
      <c r="H17" s="307"/>
      <c r="I17" s="307"/>
      <c r="J17" s="307"/>
      <c r="K17" s="305"/>
    </row>
    <row r="18" s="1" customFormat="1" ht="15" customHeight="1">
      <c r="B18" s="308"/>
      <c r="C18" s="309"/>
      <c r="D18" s="309"/>
      <c r="E18" s="311" t="s">
        <v>78</v>
      </c>
      <c r="F18" s="307" t="s">
        <v>1157</v>
      </c>
      <c r="G18" s="307"/>
      <c r="H18" s="307"/>
      <c r="I18" s="307"/>
      <c r="J18" s="307"/>
      <c r="K18" s="305"/>
    </row>
    <row r="19" s="1" customFormat="1" ht="15" customHeight="1">
      <c r="B19" s="308"/>
      <c r="C19" s="309"/>
      <c r="D19" s="309"/>
      <c r="E19" s="311" t="s">
        <v>1158</v>
      </c>
      <c r="F19" s="307" t="s">
        <v>1159</v>
      </c>
      <c r="G19" s="307"/>
      <c r="H19" s="307"/>
      <c r="I19" s="307"/>
      <c r="J19" s="307"/>
      <c r="K19" s="305"/>
    </row>
    <row r="20" s="1" customFormat="1" ht="15" customHeight="1">
      <c r="B20" s="308"/>
      <c r="C20" s="309"/>
      <c r="D20" s="309"/>
      <c r="E20" s="311" t="s">
        <v>1160</v>
      </c>
      <c r="F20" s="307" t="s">
        <v>1161</v>
      </c>
      <c r="G20" s="307"/>
      <c r="H20" s="307"/>
      <c r="I20" s="307"/>
      <c r="J20" s="307"/>
      <c r="K20" s="305"/>
    </row>
    <row r="21" s="1" customFormat="1" ht="15" customHeight="1">
      <c r="B21" s="308"/>
      <c r="C21" s="309"/>
      <c r="D21" s="309"/>
      <c r="E21" s="311" t="s">
        <v>1162</v>
      </c>
      <c r="F21" s="307" t="s">
        <v>1163</v>
      </c>
      <c r="G21" s="307"/>
      <c r="H21" s="307"/>
      <c r="I21" s="307"/>
      <c r="J21" s="307"/>
      <c r="K21" s="305"/>
    </row>
    <row r="22" s="1" customFormat="1" ht="15" customHeight="1">
      <c r="B22" s="308"/>
      <c r="C22" s="309"/>
      <c r="D22" s="309"/>
      <c r="E22" s="311" t="s">
        <v>1164</v>
      </c>
      <c r="F22" s="307" t="s">
        <v>1165</v>
      </c>
      <c r="G22" s="307"/>
      <c r="H22" s="307"/>
      <c r="I22" s="307"/>
      <c r="J22" s="307"/>
      <c r="K22" s="305"/>
    </row>
    <row r="23" s="1" customFormat="1" ht="15" customHeight="1">
      <c r="B23" s="308"/>
      <c r="C23" s="309"/>
      <c r="D23" s="309"/>
      <c r="E23" s="311" t="s">
        <v>84</v>
      </c>
      <c r="F23" s="307" t="s">
        <v>1166</v>
      </c>
      <c r="G23" s="307"/>
      <c r="H23" s="307"/>
      <c r="I23" s="307"/>
      <c r="J23" s="307"/>
      <c r="K23" s="305"/>
    </row>
    <row r="24" s="1" customFormat="1" ht="12.75" customHeight="1">
      <c r="B24" s="308"/>
      <c r="C24" s="309"/>
      <c r="D24" s="309"/>
      <c r="E24" s="309"/>
      <c r="F24" s="309"/>
      <c r="G24" s="309"/>
      <c r="H24" s="309"/>
      <c r="I24" s="309"/>
      <c r="J24" s="309"/>
      <c r="K24" s="305"/>
    </row>
    <row r="25" s="1" customFormat="1" ht="15" customHeight="1">
      <c r="B25" s="308"/>
      <c r="C25" s="307" t="s">
        <v>1167</v>
      </c>
      <c r="D25" s="307"/>
      <c r="E25" s="307"/>
      <c r="F25" s="307"/>
      <c r="G25" s="307"/>
      <c r="H25" s="307"/>
      <c r="I25" s="307"/>
      <c r="J25" s="307"/>
      <c r="K25" s="305"/>
    </row>
    <row r="26" s="1" customFormat="1" ht="15" customHeight="1">
      <c r="B26" s="308"/>
      <c r="C26" s="307" t="s">
        <v>1168</v>
      </c>
      <c r="D26" s="307"/>
      <c r="E26" s="307"/>
      <c r="F26" s="307"/>
      <c r="G26" s="307"/>
      <c r="H26" s="307"/>
      <c r="I26" s="307"/>
      <c r="J26" s="307"/>
      <c r="K26" s="305"/>
    </row>
    <row r="27" s="1" customFormat="1" ht="15" customHeight="1">
      <c r="B27" s="308"/>
      <c r="C27" s="307"/>
      <c r="D27" s="307" t="s">
        <v>1169</v>
      </c>
      <c r="E27" s="307"/>
      <c r="F27" s="307"/>
      <c r="G27" s="307"/>
      <c r="H27" s="307"/>
      <c r="I27" s="307"/>
      <c r="J27" s="307"/>
      <c r="K27" s="305"/>
    </row>
    <row r="28" s="1" customFormat="1" ht="15" customHeight="1">
      <c r="B28" s="308"/>
      <c r="C28" s="309"/>
      <c r="D28" s="307" t="s">
        <v>1170</v>
      </c>
      <c r="E28" s="307"/>
      <c r="F28" s="307"/>
      <c r="G28" s="307"/>
      <c r="H28" s="307"/>
      <c r="I28" s="307"/>
      <c r="J28" s="307"/>
      <c r="K28" s="305"/>
    </row>
    <row r="29" s="1" customFormat="1" ht="12.75" customHeight="1">
      <c r="B29" s="308"/>
      <c r="C29" s="309"/>
      <c r="D29" s="309"/>
      <c r="E29" s="309"/>
      <c r="F29" s="309"/>
      <c r="G29" s="309"/>
      <c r="H29" s="309"/>
      <c r="I29" s="309"/>
      <c r="J29" s="309"/>
      <c r="K29" s="305"/>
    </row>
    <row r="30" s="1" customFormat="1" ht="15" customHeight="1">
      <c r="B30" s="308"/>
      <c r="C30" s="309"/>
      <c r="D30" s="307" t="s">
        <v>1171</v>
      </c>
      <c r="E30" s="307"/>
      <c r="F30" s="307"/>
      <c r="G30" s="307"/>
      <c r="H30" s="307"/>
      <c r="I30" s="307"/>
      <c r="J30" s="307"/>
      <c r="K30" s="305"/>
    </row>
    <row r="31" s="1" customFormat="1" ht="15" customHeight="1">
      <c r="B31" s="308"/>
      <c r="C31" s="309"/>
      <c r="D31" s="307" t="s">
        <v>1172</v>
      </c>
      <c r="E31" s="307"/>
      <c r="F31" s="307"/>
      <c r="G31" s="307"/>
      <c r="H31" s="307"/>
      <c r="I31" s="307"/>
      <c r="J31" s="307"/>
      <c r="K31" s="305"/>
    </row>
    <row r="32" s="1" customFormat="1" ht="12.75" customHeight="1">
      <c r="B32" s="308"/>
      <c r="C32" s="309"/>
      <c r="D32" s="309"/>
      <c r="E32" s="309"/>
      <c r="F32" s="309"/>
      <c r="G32" s="309"/>
      <c r="H32" s="309"/>
      <c r="I32" s="309"/>
      <c r="J32" s="309"/>
      <c r="K32" s="305"/>
    </row>
    <row r="33" s="1" customFormat="1" ht="15" customHeight="1">
      <c r="B33" s="308"/>
      <c r="C33" s="309"/>
      <c r="D33" s="307" t="s">
        <v>1173</v>
      </c>
      <c r="E33" s="307"/>
      <c r="F33" s="307"/>
      <c r="G33" s="307"/>
      <c r="H33" s="307"/>
      <c r="I33" s="307"/>
      <c r="J33" s="307"/>
      <c r="K33" s="305"/>
    </row>
    <row r="34" s="1" customFormat="1" ht="15" customHeight="1">
      <c r="B34" s="308"/>
      <c r="C34" s="309"/>
      <c r="D34" s="307" t="s">
        <v>1174</v>
      </c>
      <c r="E34" s="307"/>
      <c r="F34" s="307"/>
      <c r="G34" s="307"/>
      <c r="H34" s="307"/>
      <c r="I34" s="307"/>
      <c r="J34" s="307"/>
      <c r="K34" s="305"/>
    </row>
    <row r="35" s="1" customFormat="1" ht="15" customHeight="1">
      <c r="B35" s="308"/>
      <c r="C35" s="309"/>
      <c r="D35" s="307" t="s">
        <v>1175</v>
      </c>
      <c r="E35" s="307"/>
      <c r="F35" s="307"/>
      <c r="G35" s="307"/>
      <c r="H35" s="307"/>
      <c r="I35" s="307"/>
      <c r="J35" s="307"/>
      <c r="K35" s="305"/>
    </row>
    <row r="36" s="1" customFormat="1" ht="15" customHeight="1">
      <c r="B36" s="308"/>
      <c r="C36" s="309"/>
      <c r="D36" s="307"/>
      <c r="E36" s="310" t="s">
        <v>122</v>
      </c>
      <c r="F36" s="307"/>
      <c r="G36" s="307" t="s">
        <v>1176</v>
      </c>
      <c r="H36" s="307"/>
      <c r="I36" s="307"/>
      <c r="J36" s="307"/>
      <c r="K36" s="305"/>
    </row>
    <row r="37" s="1" customFormat="1" ht="30.75" customHeight="1">
      <c r="B37" s="308"/>
      <c r="C37" s="309"/>
      <c r="D37" s="307"/>
      <c r="E37" s="310" t="s">
        <v>1177</v>
      </c>
      <c r="F37" s="307"/>
      <c r="G37" s="307" t="s">
        <v>1178</v>
      </c>
      <c r="H37" s="307"/>
      <c r="I37" s="307"/>
      <c r="J37" s="307"/>
      <c r="K37" s="305"/>
    </row>
    <row r="38" s="1" customFormat="1" ht="15" customHeight="1">
      <c r="B38" s="308"/>
      <c r="C38" s="309"/>
      <c r="D38" s="307"/>
      <c r="E38" s="310" t="s">
        <v>53</v>
      </c>
      <c r="F38" s="307"/>
      <c r="G38" s="307" t="s">
        <v>1179</v>
      </c>
      <c r="H38" s="307"/>
      <c r="I38" s="307"/>
      <c r="J38" s="307"/>
      <c r="K38" s="305"/>
    </row>
    <row r="39" s="1" customFormat="1" ht="15" customHeight="1">
      <c r="B39" s="308"/>
      <c r="C39" s="309"/>
      <c r="D39" s="307"/>
      <c r="E39" s="310" t="s">
        <v>54</v>
      </c>
      <c r="F39" s="307"/>
      <c r="G39" s="307" t="s">
        <v>1180</v>
      </c>
      <c r="H39" s="307"/>
      <c r="I39" s="307"/>
      <c r="J39" s="307"/>
      <c r="K39" s="305"/>
    </row>
    <row r="40" s="1" customFormat="1" ht="15" customHeight="1">
      <c r="B40" s="308"/>
      <c r="C40" s="309"/>
      <c r="D40" s="307"/>
      <c r="E40" s="310" t="s">
        <v>123</v>
      </c>
      <c r="F40" s="307"/>
      <c r="G40" s="307" t="s">
        <v>1181</v>
      </c>
      <c r="H40" s="307"/>
      <c r="I40" s="307"/>
      <c r="J40" s="307"/>
      <c r="K40" s="305"/>
    </row>
    <row r="41" s="1" customFormat="1" ht="15" customHeight="1">
      <c r="B41" s="308"/>
      <c r="C41" s="309"/>
      <c r="D41" s="307"/>
      <c r="E41" s="310" t="s">
        <v>124</v>
      </c>
      <c r="F41" s="307"/>
      <c r="G41" s="307" t="s">
        <v>1182</v>
      </c>
      <c r="H41" s="307"/>
      <c r="I41" s="307"/>
      <c r="J41" s="307"/>
      <c r="K41" s="305"/>
    </row>
    <row r="42" s="1" customFormat="1" ht="15" customHeight="1">
      <c r="B42" s="308"/>
      <c r="C42" s="309"/>
      <c r="D42" s="307"/>
      <c r="E42" s="310" t="s">
        <v>1183</v>
      </c>
      <c r="F42" s="307"/>
      <c r="G42" s="307" t="s">
        <v>1184</v>
      </c>
      <c r="H42" s="307"/>
      <c r="I42" s="307"/>
      <c r="J42" s="307"/>
      <c r="K42" s="305"/>
    </row>
    <row r="43" s="1" customFormat="1" ht="15" customHeight="1">
      <c r="B43" s="308"/>
      <c r="C43" s="309"/>
      <c r="D43" s="307"/>
      <c r="E43" s="310"/>
      <c r="F43" s="307"/>
      <c r="G43" s="307" t="s">
        <v>1185</v>
      </c>
      <c r="H43" s="307"/>
      <c r="I43" s="307"/>
      <c r="J43" s="307"/>
      <c r="K43" s="305"/>
    </row>
    <row r="44" s="1" customFormat="1" ht="15" customHeight="1">
      <c r="B44" s="308"/>
      <c r="C44" s="309"/>
      <c r="D44" s="307"/>
      <c r="E44" s="310" t="s">
        <v>1186</v>
      </c>
      <c r="F44" s="307"/>
      <c r="G44" s="307" t="s">
        <v>1187</v>
      </c>
      <c r="H44" s="307"/>
      <c r="I44" s="307"/>
      <c r="J44" s="307"/>
      <c r="K44" s="305"/>
    </row>
    <row r="45" s="1" customFormat="1" ht="15" customHeight="1">
      <c r="B45" s="308"/>
      <c r="C45" s="309"/>
      <c r="D45" s="307"/>
      <c r="E45" s="310" t="s">
        <v>126</v>
      </c>
      <c r="F45" s="307"/>
      <c r="G45" s="307" t="s">
        <v>1188</v>
      </c>
      <c r="H45" s="307"/>
      <c r="I45" s="307"/>
      <c r="J45" s="307"/>
      <c r="K45" s="305"/>
    </row>
    <row r="46" s="1" customFormat="1" ht="12.75" customHeight="1">
      <c r="B46" s="308"/>
      <c r="C46" s="309"/>
      <c r="D46" s="307"/>
      <c r="E46" s="307"/>
      <c r="F46" s="307"/>
      <c r="G46" s="307"/>
      <c r="H46" s="307"/>
      <c r="I46" s="307"/>
      <c r="J46" s="307"/>
      <c r="K46" s="305"/>
    </row>
    <row r="47" s="1" customFormat="1" ht="15" customHeight="1">
      <c r="B47" s="308"/>
      <c r="C47" s="309"/>
      <c r="D47" s="307" t="s">
        <v>1189</v>
      </c>
      <c r="E47" s="307"/>
      <c r="F47" s="307"/>
      <c r="G47" s="307"/>
      <c r="H47" s="307"/>
      <c r="I47" s="307"/>
      <c r="J47" s="307"/>
      <c r="K47" s="305"/>
    </row>
    <row r="48" s="1" customFormat="1" ht="15" customHeight="1">
      <c r="B48" s="308"/>
      <c r="C48" s="309"/>
      <c r="D48" s="309"/>
      <c r="E48" s="307" t="s">
        <v>1190</v>
      </c>
      <c r="F48" s="307"/>
      <c r="G48" s="307"/>
      <c r="H48" s="307"/>
      <c r="I48" s="307"/>
      <c r="J48" s="307"/>
      <c r="K48" s="305"/>
    </row>
    <row r="49" s="1" customFormat="1" ht="15" customHeight="1">
      <c r="B49" s="308"/>
      <c r="C49" s="309"/>
      <c r="D49" s="309"/>
      <c r="E49" s="307" t="s">
        <v>1191</v>
      </c>
      <c r="F49" s="307"/>
      <c r="G49" s="307"/>
      <c r="H49" s="307"/>
      <c r="I49" s="307"/>
      <c r="J49" s="307"/>
      <c r="K49" s="305"/>
    </row>
    <row r="50" s="1" customFormat="1" ht="15" customHeight="1">
      <c r="B50" s="308"/>
      <c r="C50" s="309"/>
      <c r="D50" s="309"/>
      <c r="E50" s="307" t="s">
        <v>1192</v>
      </c>
      <c r="F50" s="307"/>
      <c r="G50" s="307"/>
      <c r="H50" s="307"/>
      <c r="I50" s="307"/>
      <c r="J50" s="307"/>
      <c r="K50" s="305"/>
    </row>
    <row r="51" s="1" customFormat="1" ht="15" customHeight="1">
      <c r="B51" s="308"/>
      <c r="C51" s="309"/>
      <c r="D51" s="307" t="s">
        <v>1193</v>
      </c>
      <c r="E51" s="307"/>
      <c r="F51" s="307"/>
      <c r="G51" s="307"/>
      <c r="H51" s="307"/>
      <c r="I51" s="307"/>
      <c r="J51" s="307"/>
      <c r="K51" s="305"/>
    </row>
    <row r="52" s="1" customFormat="1" ht="25.5" customHeight="1">
      <c r="B52" s="303"/>
      <c r="C52" s="304" t="s">
        <v>1194</v>
      </c>
      <c r="D52" s="304"/>
      <c r="E52" s="304"/>
      <c r="F52" s="304"/>
      <c r="G52" s="304"/>
      <c r="H52" s="304"/>
      <c r="I52" s="304"/>
      <c r="J52" s="304"/>
      <c r="K52" s="305"/>
    </row>
    <row r="53" s="1" customFormat="1" ht="5.25" customHeight="1">
      <c r="B53" s="303"/>
      <c r="C53" s="306"/>
      <c r="D53" s="306"/>
      <c r="E53" s="306"/>
      <c r="F53" s="306"/>
      <c r="G53" s="306"/>
      <c r="H53" s="306"/>
      <c r="I53" s="306"/>
      <c r="J53" s="306"/>
      <c r="K53" s="305"/>
    </row>
    <row r="54" s="1" customFormat="1" ht="15" customHeight="1">
      <c r="B54" s="303"/>
      <c r="C54" s="307" t="s">
        <v>1195</v>
      </c>
      <c r="D54" s="307"/>
      <c r="E54" s="307"/>
      <c r="F54" s="307"/>
      <c r="G54" s="307"/>
      <c r="H54" s="307"/>
      <c r="I54" s="307"/>
      <c r="J54" s="307"/>
      <c r="K54" s="305"/>
    </row>
    <row r="55" s="1" customFormat="1" ht="15" customHeight="1">
      <c r="B55" s="303"/>
      <c r="C55" s="307" t="s">
        <v>1196</v>
      </c>
      <c r="D55" s="307"/>
      <c r="E55" s="307"/>
      <c r="F55" s="307"/>
      <c r="G55" s="307"/>
      <c r="H55" s="307"/>
      <c r="I55" s="307"/>
      <c r="J55" s="307"/>
      <c r="K55" s="305"/>
    </row>
    <row r="56" s="1" customFormat="1" ht="12.75" customHeight="1">
      <c r="B56" s="303"/>
      <c r="C56" s="307"/>
      <c r="D56" s="307"/>
      <c r="E56" s="307"/>
      <c r="F56" s="307"/>
      <c r="G56" s="307"/>
      <c r="H56" s="307"/>
      <c r="I56" s="307"/>
      <c r="J56" s="307"/>
      <c r="K56" s="305"/>
    </row>
    <row r="57" s="1" customFormat="1" ht="15" customHeight="1">
      <c r="B57" s="303"/>
      <c r="C57" s="307" t="s">
        <v>1197</v>
      </c>
      <c r="D57" s="307"/>
      <c r="E57" s="307"/>
      <c r="F57" s="307"/>
      <c r="G57" s="307"/>
      <c r="H57" s="307"/>
      <c r="I57" s="307"/>
      <c r="J57" s="307"/>
      <c r="K57" s="305"/>
    </row>
    <row r="58" s="1" customFormat="1" ht="15" customHeight="1">
      <c r="B58" s="303"/>
      <c r="C58" s="309"/>
      <c r="D58" s="307" t="s">
        <v>1198</v>
      </c>
      <c r="E58" s="307"/>
      <c r="F58" s="307"/>
      <c r="G58" s="307"/>
      <c r="H58" s="307"/>
      <c r="I58" s="307"/>
      <c r="J58" s="307"/>
      <c r="K58" s="305"/>
    </row>
    <row r="59" s="1" customFormat="1" ht="15" customHeight="1">
      <c r="B59" s="303"/>
      <c r="C59" s="309"/>
      <c r="D59" s="307" t="s">
        <v>1199</v>
      </c>
      <c r="E59" s="307"/>
      <c r="F59" s="307"/>
      <c r="G59" s="307"/>
      <c r="H59" s="307"/>
      <c r="I59" s="307"/>
      <c r="J59" s="307"/>
      <c r="K59" s="305"/>
    </row>
    <row r="60" s="1" customFormat="1" ht="15" customHeight="1">
      <c r="B60" s="303"/>
      <c r="C60" s="309"/>
      <c r="D60" s="307" t="s">
        <v>1200</v>
      </c>
      <c r="E60" s="307"/>
      <c r="F60" s="307"/>
      <c r="G60" s="307"/>
      <c r="H60" s="307"/>
      <c r="I60" s="307"/>
      <c r="J60" s="307"/>
      <c r="K60" s="305"/>
    </row>
    <row r="61" s="1" customFormat="1" ht="15" customHeight="1">
      <c r="B61" s="303"/>
      <c r="C61" s="309"/>
      <c r="D61" s="307" t="s">
        <v>1201</v>
      </c>
      <c r="E61" s="307"/>
      <c r="F61" s="307"/>
      <c r="G61" s="307"/>
      <c r="H61" s="307"/>
      <c r="I61" s="307"/>
      <c r="J61" s="307"/>
      <c r="K61" s="305"/>
    </row>
    <row r="62" s="1" customFormat="1" ht="15" customHeight="1">
      <c r="B62" s="303"/>
      <c r="C62" s="309"/>
      <c r="D62" s="312" t="s">
        <v>1202</v>
      </c>
      <c r="E62" s="312"/>
      <c r="F62" s="312"/>
      <c r="G62" s="312"/>
      <c r="H62" s="312"/>
      <c r="I62" s="312"/>
      <c r="J62" s="312"/>
      <c r="K62" s="305"/>
    </row>
    <row r="63" s="1" customFormat="1" ht="15" customHeight="1">
      <c r="B63" s="303"/>
      <c r="C63" s="309"/>
      <c r="D63" s="307" t="s">
        <v>1203</v>
      </c>
      <c r="E63" s="307"/>
      <c r="F63" s="307"/>
      <c r="G63" s="307"/>
      <c r="H63" s="307"/>
      <c r="I63" s="307"/>
      <c r="J63" s="307"/>
      <c r="K63" s="305"/>
    </row>
    <row r="64" s="1" customFormat="1" ht="12.75" customHeight="1">
      <c r="B64" s="303"/>
      <c r="C64" s="309"/>
      <c r="D64" s="309"/>
      <c r="E64" s="313"/>
      <c r="F64" s="309"/>
      <c r="G64" s="309"/>
      <c r="H64" s="309"/>
      <c r="I64" s="309"/>
      <c r="J64" s="309"/>
      <c r="K64" s="305"/>
    </row>
    <row r="65" s="1" customFormat="1" ht="15" customHeight="1">
      <c r="B65" s="303"/>
      <c r="C65" s="309"/>
      <c r="D65" s="307" t="s">
        <v>1204</v>
      </c>
      <c r="E65" s="307"/>
      <c r="F65" s="307"/>
      <c r="G65" s="307"/>
      <c r="H65" s="307"/>
      <c r="I65" s="307"/>
      <c r="J65" s="307"/>
      <c r="K65" s="305"/>
    </row>
    <row r="66" s="1" customFormat="1" ht="15" customHeight="1">
      <c r="B66" s="303"/>
      <c r="C66" s="309"/>
      <c r="D66" s="312" t="s">
        <v>1205</v>
      </c>
      <c r="E66" s="312"/>
      <c r="F66" s="312"/>
      <c r="G66" s="312"/>
      <c r="H66" s="312"/>
      <c r="I66" s="312"/>
      <c r="J66" s="312"/>
      <c r="K66" s="305"/>
    </row>
    <row r="67" s="1" customFormat="1" ht="15" customHeight="1">
      <c r="B67" s="303"/>
      <c r="C67" s="309"/>
      <c r="D67" s="307" t="s">
        <v>1206</v>
      </c>
      <c r="E67" s="307"/>
      <c r="F67" s="307"/>
      <c r="G67" s="307"/>
      <c r="H67" s="307"/>
      <c r="I67" s="307"/>
      <c r="J67" s="307"/>
      <c r="K67" s="305"/>
    </row>
    <row r="68" s="1" customFormat="1" ht="15" customHeight="1">
      <c r="B68" s="303"/>
      <c r="C68" s="309"/>
      <c r="D68" s="307" t="s">
        <v>1207</v>
      </c>
      <c r="E68" s="307"/>
      <c r="F68" s="307"/>
      <c r="G68" s="307"/>
      <c r="H68" s="307"/>
      <c r="I68" s="307"/>
      <c r="J68" s="307"/>
      <c r="K68" s="305"/>
    </row>
    <row r="69" s="1" customFormat="1" ht="15" customHeight="1">
      <c r="B69" s="303"/>
      <c r="C69" s="309"/>
      <c r="D69" s="307" t="s">
        <v>1208</v>
      </c>
      <c r="E69" s="307"/>
      <c r="F69" s="307"/>
      <c r="G69" s="307"/>
      <c r="H69" s="307"/>
      <c r="I69" s="307"/>
      <c r="J69" s="307"/>
      <c r="K69" s="305"/>
    </row>
    <row r="70" s="1" customFormat="1" ht="15" customHeight="1">
      <c r="B70" s="303"/>
      <c r="C70" s="309"/>
      <c r="D70" s="307" t="s">
        <v>1209</v>
      </c>
      <c r="E70" s="307"/>
      <c r="F70" s="307"/>
      <c r="G70" s="307"/>
      <c r="H70" s="307"/>
      <c r="I70" s="307"/>
      <c r="J70" s="307"/>
      <c r="K70" s="305"/>
    </row>
    <row r="71" s="1" customFormat="1" ht="12.75" customHeight="1">
      <c r="B71" s="314"/>
      <c r="C71" s="315"/>
      <c r="D71" s="315"/>
      <c r="E71" s="315"/>
      <c r="F71" s="315"/>
      <c r="G71" s="315"/>
      <c r="H71" s="315"/>
      <c r="I71" s="315"/>
      <c r="J71" s="315"/>
      <c r="K71" s="316"/>
    </row>
    <row r="72" s="1" customFormat="1" ht="18.75" customHeight="1">
      <c r="B72" s="317"/>
      <c r="C72" s="317"/>
      <c r="D72" s="317"/>
      <c r="E72" s="317"/>
      <c r="F72" s="317"/>
      <c r="G72" s="317"/>
      <c r="H72" s="317"/>
      <c r="I72" s="317"/>
      <c r="J72" s="317"/>
      <c r="K72" s="318"/>
    </row>
    <row r="73" s="1" customFormat="1" ht="18.75" customHeight="1">
      <c r="B73" s="318"/>
      <c r="C73" s="318"/>
      <c r="D73" s="318"/>
      <c r="E73" s="318"/>
      <c r="F73" s="318"/>
      <c r="G73" s="318"/>
      <c r="H73" s="318"/>
      <c r="I73" s="318"/>
      <c r="J73" s="318"/>
      <c r="K73" s="318"/>
    </row>
    <row r="74" s="1" customFormat="1" ht="7.5" customHeight="1">
      <c r="B74" s="319"/>
      <c r="C74" s="320"/>
      <c r="D74" s="320"/>
      <c r="E74" s="320"/>
      <c r="F74" s="320"/>
      <c r="G74" s="320"/>
      <c r="H74" s="320"/>
      <c r="I74" s="320"/>
      <c r="J74" s="320"/>
      <c r="K74" s="321"/>
    </row>
    <row r="75" s="1" customFormat="1" ht="45" customHeight="1">
      <c r="B75" s="322"/>
      <c r="C75" s="323" t="s">
        <v>1210</v>
      </c>
      <c r="D75" s="323"/>
      <c r="E75" s="323"/>
      <c r="F75" s="323"/>
      <c r="G75" s="323"/>
      <c r="H75" s="323"/>
      <c r="I75" s="323"/>
      <c r="J75" s="323"/>
      <c r="K75" s="324"/>
    </row>
    <row r="76" s="1" customFormat="1" ht="17.25" customHeight="1">
      <c r="B76" s="322"/>
      <c r="C76" s="325" t="s">
        <v>1211</v>
      </c>
      <c r="D76" s="325"/>
      <c r="E76" s="325"/>
      <c r="F76" s="325" t="s">
        <v>1212</v>
      </c>
      <c r="G76" s="326"/>
      <c r="H76" s="325" t="s">
        <v>54</v>
      </c>
      <c r="I76" s="325" t="s">
        <v>57</v>
      </c>
      <c r="J76" s="325" t="s">
        <v>1213</v>
      </c>
      <c r="K76" s="324"/>
    </row>
    <row r="77" s="1" customFormat="1" ht="17.25" customHeight="1">
      <c r="B77" s="322"/>
      <c r="C77" s="327" t="s">
        <v>1214</v>
      </c>
      <c r="D77" s="327"/>
      <c r="E77" s="327"/>
      <c r="F77" s="328" t="s">
        <v>1215</v>
      </c>
      <c r="G77" s="329"/>
      <c r="H77" s="327"/>
      <c r="I77" s="327"/>
      <c r="J77" s="327" t="s">
        <v>1216</v>
      </c>
      <c r="K77" s="324"/>
    </row>
    <row r="78" s="1" customFormat="1" ht="5.25" customHeight="1">
      <c r="B78" s="322"/>
      <c r="C78" s="330"/>
      <c r="D78" s="330"/>
      <c r="E78" s="330"/>
      <c r="F78" s="330"/>
      <c r="G78" s="331"/>
      <c r="H78" s="330"/>
      <c r="I78" s="330"/>
      <c r="J78" s="330"/>
      <c r="K78" s="324"/>
    </row>
    <row r="79" s="1" customFormat="1" ht="15" customHeight="1">
      <c r="B79" s="322"/>
      <c r="C79" s="310" t="s">
        <v>53</v>
      </c>
      <c r="D79" s="332"/>
      <c r="E79" s="332"/>
      <c r="F79" s="333" t="s">
        <v>1217</v>
      </c>
      <c r="G79" s="334"/>
      <c r="H79" s="310" t="s">
        <v>1218</v>
      </c>
      <c r="I79" s="310" t="s">
        <v>1219</v>
      </c>
      <c r="J79" s="310">
        <v>20</v>
      </c>
      <c r="K79" s="324"/>
    </row>
    <row r="80" s="1" customFormat="1" ht="15" customHeight="1">
      <c r="B80" s="322"/>
      <c r="C80" s="310" t="s">
        <v>1220</v>
      </c>
      <c r="D80" s="310"/>
      <c r="E80" s="310"/>
      <c r="F80" s="333" t="s">
        <v>1217</v>
      </c>
      <c r="G80" s="334"/>
      <c r="H80" s="310" t="s">
        <v>1221</v>
      </c>
      <c r="I80" s="310" t="s">
        <v>1219</v>
      </c>
      <c r="J80" s="310">
        <v>120</v>
      </c>
      <c r="K80" s="324"/>
    </row>
    <row r="81" s="1" customFormat="1" ht="15" customHeight="1">
      <c r="B81" s="335"/>
      <c r="C81" s="310" t="s">
        <v>1222</v>
      </c>
      <c r="D81" s="310"/>
      <c r="E81" s="310"/>
      <c r="F81" s="333" t="s">
        <v>1223</v>
      </c>
      <c r="G81" s="334"/>
      <c r="H81" s="310" t="s">
        <v>1224</v>
      </c>
      <c r="I81" s="310" t="s">
        <v>1219</v>
      </c>
      <c r="J81" s="310">
        <v>50</v>
      </c>
      <c r="K81" s="324"/>
    </row>
    <row r="82" s="1" customFormat="1" ht="15" customHeight="1">
      <c r="B82" s="335"/>
      <c r="C82" s="310" t="s">
        <v>1225</v>
      </c>
      <c r="D82" s="310"/>
      <c r="E82" s="310"/>
      <c r="F82" s="333" t="s">
        <v>1217</v>
      </c>
      <c r="G82" s="334"/>
      <c r="H82" s="310" t="s">
        <v>1226</v>
      </c>
      <c r="I82" s="310" t="s">
        <v>1227</v>
      </c>
      <c r="J82" s="310"/>
      <c r="K82" s="324"/>
    </row>
    <row r="83" s="1" customFormat="1" ht="15" customHeight="1">
      <c r="B83" s="335"/>
      <c r="C83" s="336" t="s">
        <v>1228</v>
      </c>
      <c r="D83" s="336"/>
      <c r="E83" s="336"/>
      <c r="F83" s="337" t="s">
        <v>1223</v>
      </c>
      <c r="G83" s="336"/>
      <c r="H83" s="336" t="s">
        <v>1229</v>
      </c>
      <c r="I83" s="336" t="s">
        <v>1219</v>
      </c>
      <c r="J83" s="336">
        <v>15</v>
      </c>
      <c r="K83" s="324"/>
    </row>
    <row r="84" s="1" customFormat="1" ht="15" customHeight="1">
      <c r="B84" s="335"/>
      <c r="C84" s="336" t="s">
        <v>1230</v>
      </c>
      <c r="D84" s="336"/>
      <c r="E84" s="336"/>
      <c r="F84" s="337" t="s">
        <v>1223</v>
      </c>
      <c r="G84" s="336"/>
      <c r="H84" s="336" t="s">
        <v>1231</v>
      </c>
      <c r="I84" s="336" t="s">
        <v>1219</v>
      </c>
      <c r="J84" s="336">
        <v>15</v>
      </c>
      <c r="K84" s="324"/>
    </row>
    <row r="85" s="1" customFormat="1" ht="15" customHeight="1">
      <c r="B85" s="335"/>
      <c r="C85" s="336" t="s">
        <v>1232</v>
      </c>
      <c r="D85" s="336"/>
      <c r="E85" s="336"/>
      <c r="F85" s="337" t="s">
        <v>1223</v>
      </c>
      <c r="G85" s="336"/>
      <c r="H85" s="336" t="s">
        <v>1233</v>
      </c>
      <c r="I85" s="336" t="s">
        <v>1219</v>
      </c>
      <c r="J85" s="336">
        <v>20</v>
      </c>
      <c r="K85" s="324"/>
    </row>
    <row r="86" s="1" customFormat="1" ht="15" customHeight="1">
      <c r="B86" s="335"/>
      <c r="C86" s="336" t="s">
        <v>1234</v>
      </c>
      <c r="D86" s="336"/>
      <c r="E86" s="336"/>
      <c r="F86" s="337" t="s">
        <v>1223</v>
      </c>
      <c r="G86" s="336"/>
      <c r="H86" s="336" t="s">
        <v>1235</v>
      </c>
      <c r="I86" s="336" t="s">
        <v>1219</v>
      </c>
      <c r="J86" s="336">
        <v>20</v>
      </c>
      <c r="K86" s="324"/>
    </row>
    <row r="87" s="1" customFormat="1" ht="15" customHeight="1">
      <c r="B87" s="335"/>
      <c r="C87" s="310" t="s">
        <v>1236</v>
      </c>
      <c r="D87" s="310"/>
      <c r="E87" s="310"/>
      <c r="F87" s="333" t="s">
        <v>1223</v>
      </c>
      <c r="G87" s="334"/>
      <c r="H87" s="310" t="s">
        <v>1237</v>
      </c>
      <c r="I87" s="310" t="s">
        <v>1219</v>
      </c>
      <c r="J87" s="310">
        <v>50</v>
      </c>
      <c r="K87" s="324"/>
    </row>
    <row r="88" s="1" customFormat="1" ht="15" customHeight="1">
      <c r="B88" s="335"/>
      <c r="C88" s="310" t="s">
        <v>1238</v>
      </c>
      <c r="D88" s="310"/>
      <c r="E88" s="310"/>
      <c r="F88" s="333" t="s">
        <v>1223</v>
      </c>
      <c r="G88" s="334"/>
      <c r="H88" s="310" t="s">
        <v>1239</v>
      </c>
      <c r="I88" s="310" t="s">
        <v>1219</v>
      </c>
      <c r="J88" s="310">
        <v>20</v>
      </c>
      <c r="K88" s="324"/>
    </row>
    <row r="89" s="1" customFormat="1" ht="15" customHeight="1">
      <c r="B89" s="335"/>
      <c r="C89" s="310" t="s">
        <v>1240</v>
      </c>
      <c r="D89" s="310"/>
      <c r="E89" s="310"/>
      <c r="F89" s="333" t="s">
        <v>1223</v>
      </c>
      <c r="G89" s="334"/>
      <c r="H89" s="310" t="s">
        <v>1241</v>
      </c>
      <c r="I89" s="310" t="s">
        <v>1219</v>
      </c>
      <c r="J89" s="310">
        <v>20</v>
      </c>
      <c r="K89" s="324"/>
    </row>
    <row r="90" s="1" customFormat="1" ht="15" customHeight="1">
      <c r="B90" s="335"/>
      <c r="C90" s="310" t="s">
        <v>1242</v>
      </c>
      <c r="D90" s="310"/>
      <c r="E90" s="310"/>
      <c r="F90" s="333" t="s">
        <v>1223</v>
      </c>
      <c r="G90" s="334"/>
      <c r="H90" s="310" t="s">
        <v>1243</v>
      </c>
      <c r="I90" s="310" t="s">
        <v>1219</v>
      </c>
      <c r="J90" s="310">
        <v>50</v>
      </c>
      <c r="K90" s="324"/>
    </row>
    <row r="91" s="1" customFormat="1" ht="15" customHeight="1">
      <c r="B91" s="335"/>
      <c r="C91" s="310" t="s">
        <v>1244</v>
      </c>
      <c r="D91" s="310"/>
      <c r="E91" s="310"/>
      <c r="F91" s="333" t="s">
        <v>1223</v>
      </c>
      <c r="G91" s="334"/>
      <c r="H91" s="310" t="s">
        <v>1244</v>
      </c>
      <c r="I91" s="310" t="s">
        <v>1219</v>
      </c>
      <c r="J91" s="310">
        <v>50</v>
      </c>
      <c r="K91" s="324"/>
    </row>
    <row r="92" s="1" customFormat="1" ht="15" customHeight="1">
      <c r="B92" s="335"/>
      <c r="C92" s="310" t="s">
        <v>1245</v>
      </c>
      <c r="D92" s="310"/>
      <c r="E92" s="310"/>
      <c r="F92" s="333" t="s">
        <v>1223</v>
      </c>
      <c r="G92" s="334"/>
      <c r="H92" s="310" t="s">
        <v>1246</v>
      </c>
      <c r="I92" s="310" t="s">
        <v>1219</v>
      </c>
      <c r="J92" s="310">
        <v>255</v>
      </c>
      <c r="K92" s="324"/>
    </row>
    <row r="93" s="1" customFormat="1" ht="15" customHeight="1">
      <c r="B93" s="335"/>
      <c r="C93" s="310" t="s">
        <v>1247</v>
      </c>
      <c r="D93" s="310"/>
      <c r="E93" s="310"/>
      <c r="F93" s="333" t="s">
        <v>1217</v>
      </c>
      <c r="G93" s="334"/>
      <c r="H93" s="310" t="s">
        <v>1248</v>
      </c>
      <c r="I93" s="310" t="s">
        <v>1249</v>
      </c>
      <c r="J93" s="310"/>
      <c r="K93" s="324"/>
    </row>
    <row r="94" s="1" customFormat="1" ht="15" customHeight="1">
      <c r="B94" s="335"/>
      <c r="C94" s="310" t="s">
        <v>1250</v>
      </c>
      <c r="D94" s="310"/>
      <c r="E94" s="310"/>
      <c r="F94" s="333" t="s">
        <v>1217</v>
      </c>
      <c r="G94" s="334"/>
      <c r="H94" s="310" t="s">
        <v>1251</v>
      </c>
      <c r="I94" s="310" t="s">
        <v>1252</v>
      </c>
      <c r="J94" s="310"/>
      <c r="K94" s="324"/>
    </row>
    <row r="95" s="1" customFormat="1" ht="15" customHeight="1">
      <c r="B95" s="335"/>
      <c r="C95" s="310" t="s">
        <v>1253</v>
      </c>
      <c r="D95" s="310"/>
      <c r="E95" s="310"/>
      <c r="F95" s="333" t="s">
        <v>1217</v>
      </c>
      <c r="G95" s="334"/>
      <c r="H95" s="310" t="s">
        <v>1253</v>
      </c>
      <c r="I95" s="310" t="s">
        <v>1252</v>
      </c>
      <c r="J95" s="310"/>
      <c r="K95" s="324"/>
    </row>
    <row r="96" s="1" customFormat="1" ht="15" customHeight="1">
      <c r="B96" s="335"/>
      <c r="C96" s="310" t="s">
        <v>38</v>
      </c>
      <c r="D96" s="310"/>
      <c r="E96" s="310"/>
      <c r="F96" s="333" t="s">
        <v>1217</v>
      </c>
      <c r="G96" s="334"/>
      <c r="H96" s="310" t="s">
        <v>1254</v>
      </c>
      <c r="I96" s="310" t="s">
        <v>1252</v>
      </c>
      <c r="J96" s="310"/>
      <c r="K96" s="324"/>
    </row>
    <row r="97" s="1" customFormat="1" ht="15" customHeight="1">
      <c r="B97" s="335"/>
      <c r="C97" s="310" t="s">
        <v>48</v>
      </c>
      <c r="D97" s="310"/>
      <c r="E97" s="310"/>
      <c r="F97" s="333" t="s">
        <v>1217</v>
      </c>
      <c r="G97" s="334"/>
      <c r="H97" s="310" t="s">
        <v>1255</v>
      </c>
      <c r="I97" s="310" t="s">
        <v>1252</v>
      </c>
      <c r="J97" s="310"/>
      <c r="K97" s="324"/>
    </row>
    <row r="98" s="1" customFormat="1" ht="15" customHeight="1">
      <c r="B98" s="338"/>
      <c r="C98" s="339"/>
      <c r="D98" s="339"/>
      <c r="E98" s="339"/>
      <c r="F98" s="339"/>
      <c r="G98" s="339"/>
      <c r="H98" s="339"/>
      <c r="I98" s="339"/>
      <c r="J98" s="339"/>
      <c r="K98" s="340"/>
    </row>
    <row r="99" s="1" customFormat="1" ht="18.75" customHeight="1">
      <c r="B99" s="341"/>
      <c r="C99" s="342"/>
      <c r="D99" s="342"/>
      <c r="E99" s="342"/>
      <c r="F99" s="342"/>
      <c r="G99" s="342"/>
      <c r="H99" s="342"/>
      <c r="I99" s="342"/>
      <c r="J99" s="342"/>
      <c r="K99" s="341"/>
    </row>
    <row r="100" s="1" customFormat="1" ht="18.75" customHeight="1">
      <c r="B100" s="318"/>
      <c r="C100" s="318"/>
      <c r="D100" s="318"/>
      <c r="E100" s="318"/>
      <c r="F100" s="318"/>
      <c r="G100" s="318"/>
      <c r="H100" s="318"/>
      <c r="I100" s="318"/>
      <c r="J100" s="318"/>
      <c r="K100" s="318"/>
    </row>
    <row r="101" s="1" customFormat="1" ht="7.5" customHeight="1">
      <c r="B101" s="319"/>
      <c r="C101" s="320"/>
      <c r="D101" s="320"/>
      <c r="E101" s="320"/>
      <c r="F101" s="320"/>
      <c r="G101" s="320"/>
      <c r="H101" s="320"/>
      <c r="I101" s="320"/>
      <c r="J101" s="320"/>
      <c r="K101" s="321"/>
    </row>
    <row r="102" s="1" customFormat="1" ht="45" customHeight="1">
      <c r="B102" s="322"/>
      <c r="C102" s="323" t="s">
        <v>1256</v>
      </c>
      <c r="D102" s="323"/>
      <c r="E102" s="323"/>
      <c r="F102" s="323"/>
      <c r="G102" s="323"/>
      <c r="H102" s="323"/>
      <c r="I102" s="323"/>
      <c r="J102" s="323"/>
      <c r="K102" s="324"/>
    </row>
    <row r="103" s="1" customFormat="1" ht="17.25" customHeight="1">
      <c r="B103" s="322"/>
      <c r="C103" s="325" t="s">
        <v>1211</v>
      </c>
      <c r="D103" s="325"/>
      <c r="E103" s="325"/>
      <c r="F103" s="325" t="s">
        <v>1212</v>
      </c>
      <c r="G103" s="326"/>
      <c r="H103" s="325" t="s">
        <v>54</v>
      </c>
      <c r="I103" s="325" t="s">
        <v>57</v>
      </c>
      <c r="J103" s="325" t="s">
        <v>1213</v>
      </c>
      <c r="K103" s="324"/>
    </row>
    <row r="104" s="1" customFormat="1" ht="17.25" customHeight="1">
      <c r="B104" s="322"/>
      <c r="C104" s="327" t="s">
        <v>1214</v>
      </c>
      <c r="D104" s="327"/>
      <c r="E104" s="327"/>
      <c r="F104" s="328" t="s">
        <v>1215</v>
      </c>
      <c r="G104" s="329"/>
      <c r="H104" s="327"/>
      <c r="I104" s="327"/>
      <c r="J104" s="327" t="s">
        <v>1216</v>
      </c>
      <c r="K104" s="324"/>
    </row>
    <row r="105" s="1" customFormat="1" ht="5.25" customHeight="1">
      <c r="B105" s="322"/>
      <c r="C105" s="325"/>
      <c r="D105" s="325"/>
      <c r="E105" s="325"/>
      <c r="F105" s="325"/>
      <c r="G105" s="343"/>
      <c r="H105" s="325"/>
      <c r="I105" s="325"/>
      <c r="J105" s="325"/>
      <c r="K105" s="324"/>
    </row>
    <row r="106" s="1" customFormat="1" ht="15" customHeight="1">
      <c r="B106" s="322"/>
      <c r="C106" s="310" t="s">
        <v>53</v>
      </c>
      <c r="D106" s="332"/>
      <c r="E106" s="332"/>
      <c r="F106" s="333" t="s">
        <v>1217</v>
      </c>
      <c r="G106" s="310"/>
      <c r="H106" s="310" t="s">
        <v>1257</v>
      </c>
      <c r="I106" s="310" t="s">
        <v>1219</v>
      </c>
      <c r="J106" s="310">
        <v>20</v>
      </c>
      <c r="K106" s="324"/>
    </row>
    <row r="107" s="1" customFormat="1" ht="15" customHeight="1">
      <c r="B107" s="322"/>
      <c r="C107" s="310" t="s">
        <v>1220</v>
      </c>
      <c r="D107" s="310"/>
      <c r="E107" s="310"/>
      <c r="F107" s="333" t="s">
        <v>1217</v>
      </c>
      <c r="G107" s="310"/>
      <c r="H107" s="310" t="s">
        <v>1257</v>
      </c>
      <c r="I107" s="310" t="s">
        <v>1219</v>
      </c>
      <c r="J107" s="310">
        <v>120</v>
      </c>
      <c r="K107" s="324"/>
    </row>
    <row r="108" s="1" customFormat="1" ht="15" customHeight="1">
      <c r="B108" s="335"/>
      <c r="C108" s="310" t="s">
        <v>1222</v>
      </c>
      <c r="D108" s="310"/>
      <c r="E108" s="310"/>
      <c r="F108" s="333" t="s">
        <v>1223</v>
      </c>
      <c r="G108" s="310"/>
      <c r="H108" s="310" t="s">
        <v>1257</v>
      </c>
      <c r="I108" s="310" t="s">
        <v>1219</v>
      </c>
      <c r="J108" s="310">
        <v>50</v>
      </c>
      <c r="K108" s="324"/>
    </row>
    <row r="109" s="1" customFormat="1" ht="15" customHeight="1">
      <c r="B109" s="335"/>
      <c r="C109" s="310" t="s">
        <v>1225</v>
      </c>
      <c r="D109" s="310"/>
      <c r="E109" s="310"/>
      <c r="F109" s="333" t="s">
        <v>1217</v>
      </c>
      <c r="G109" s="310"/>
      <c r="H109" s="310" t="s">
        <v>1257</v>
      </c>
      <c r="I109" s="310" t="s">
        <v>1227</v>
      </c>
      <c r="J109" s="310"/>
      <c r="K109" s="324"/>
    </row>
    <row r="110" s="1" customFormat="1" ht="15" customHeight="1">
      <c r="B110" s="335"/>
      <c r="C110" s="310" t="s">
        <v>1236</v>
      </c>
      <c r="D110" s="310"/>
      <c r="E110" s="310"/>
      <c r="F110" s="333" t="s">
        <v>1223</v>
      </c>
      <c r="G110" s="310"/>
      <c r="H110" s="310" t="s">
        <v>1257</v>
      </c>
      <c r="I110" s="310" t="s">
        <v>1219</v>
      </c>
      <c r="J110" s="310">
        <v>50</v>
      </c>
      <c r="K110" s="324"/>
    </row>
    <row r="111" s="1" customFormat="1" ht="15" customHeight="1">
      <c r="B111" s="335"/>
      <c r="C111" s="310" t="s">
        <v>1244</v>
      </c>
      <c r="D111" s="310"/>
      <c r="E111" s="310"/>
      <c r="F111" s="333" t="s">
        <v>1223</v>
      </c>
      <c r="G111" s="310"/>
      <c r="H111" s="310" t="s">
        <v>1257</v>
      </c>
      <c r="I111" s="310" t="s">
        <v>1219</v>
      </c>
      <c r="J111" s="310">
        <v>50</v>
      </c>
      <c r="K111" s="324"/>
    </row>
    <row r="112" s="1" customFormat="1" ht="15" customHeight="1">
      <c r="B112" s="335"/>
      <c r="C112" s="310" t="s">
        <v>1242</v>
      </c>
      <c r="D112" s="310"/>
      <c r="E112" s="310"/>
      <c r="F112" s="333" t="s">
        <v>1223</v>
      </c>
      <c r="G112" s="310"/>
      <c r="H112" s="310" t="s">
        <v>1257</v>
      </c>
      <c r="I112" s="310" t="s">
        <v>1219</v>
      </c>
      <c r="J112" s="310">
        <v>50</v>
      </c>
      <c r="K112" s="324"/>
    </row>
    <row r="113" s="1" customFormat="1" ht="15" customHeight="1">
      <c r="B113" s="335"/>
      <c r="C113" s="310" t="s">
        <v>53</v>
      </c>
      <c r="D113" s="310"/>
      <c r="E113" s="310"/>
      <c r="F113" s="333" t="s">
        <v>1217</v>
      </c>
      <c r="G113" s="310"/>
      <c r="H113" s="310" t="s">
        <v>1258</v>
      </c>
      <c r="I113" s="310" t="s">
        <v>1219</v>
      </c>
      <c r="J113" s="310">
        <v>20</v>
      </c>
      <c r="K113" s="324"/>
    </row>
    <row r="114" s="1" customFormat="1" ht="15" customHeight="1">
      <c r="B114" s="335"/>
      <c r="C114" s="310" t="s">
        <v>1259</v>
      </c>
      <c r="D114" s="310"/>
      <c r="E114" s="310"/>
      <c r="F114" s="333" t="s">
        <v>1217</v>
      </c>
      <c r="G114" s="310"/>
      <c r="H114" s="310" t="s">
        <v>1260</v>
      </c>
      <c r="I114" s="310" t="s">
        <v>1219</v>
      </c>
      <c r="J114" s="310">
        <v>120</v>
      </c>
      <c r="K114" s="324"/>
    </row>
    <row r="115" s="1" customFormat="1" ht="15" customHeight="1">
      <c r="B115" s="335"/>
      <c r="C115" s="310" t="s">
        <v>38</v>
      </c>
      <c r="D115" s="310"/>
      <c r="E115" s="310"/>
      <c r="F115" s="333" t="s">
        <v>1217</v>
      </c>
      <c r="G115" s="310"/>
      <c r="H115" s="310" t="s">
        <v>1261</v>
      </c>
      <c r="I115" s="310" t="s">
        <v>1252</v>
      </c>
      <c r="J115" s="310"/>
      <c r="K115" s="324"/>
    </row>
    <row r="116" s="1" customFormat="1" ht="15" customHeight="1">
      <c r="B116" s="335"/>
      <c r="C116" s="310" t="s">
        <v>48</v>
      </c>
      <c r="D116" s="310"/>
      <c r="E116" s="310"/>
      <c r="F116" s="333" t="s">
        <v>1217</v>
      </c>
      <c r="G116" s="310"/>
      <c r="H116" s="310" t="s">
        <v>1262</v>
      </c>
      <c r="I116" s="310" t="s">
        <v>1252</v>
      </c>
      <c r="J116" s="310"/>
      <c r="K116" s="324"/>
    </row>
    <row r="117" s="1" customFormat="1" ht="15" customHeight="1">
      <c r="B117" s="335"/>
      <c r="C117" s="310" t="s">
        <v>57</v>
      </c>
      <c r="D117" s="310"/>
      <c r="E117" s="310"/>
      <c r="F117" s="333" t="s">
        <v>1217</v>
      </c>
      <c r="G117" s="310"/>
      <c r="H117" s="310" t="s">
        <v>1263</v>
      </c>
      <c r="I117" s="310" t="s">
        <v>1264</v>
      </c>
      <c r="J117" s="310"/>
      <c r="K117" s="324"/>
    </row>
    <row r="118" s="1" customFormat="1" ht="15" customHeight="1">
      <c r="B118" s="338"/>
      <c r="C118" s="344"/>
      <c r="D118" s="344"/>
      <c r="E118" s="344"/>
      <c r="F118" s="344"/>
      <c r="G118" s="344"/>
      <c r="H118" s="344"/>
      <c r="I118" s="344"/>
      <c r="J118" s="344"/>
      <c r="K118" s="340"/>
    </row>
    <row r="119" s="1" customFormat="1" ht="18.75" customHeight="1">
      <c r="B119" s="345"/>
      <c r="C119" s="346"/>
      <c r="D119" s="346"/>
      <c r="E119" s="346"/>
      <c r="F119" s="347"/>
      <c r="G119" s="346"/>
      <c r="H119" s="346"/>
      <c r="I119" s="346"/>
      <c r="J119" s="346"/>
      <c r="K119" s="345"/>
    </row>
    <row r="120" s="1" customFormat="1" ht="18.75" customHeight="1">
      <c r="B120" s="318"/>
      <c r="C120" s="318"/>
      <c r="D120" s="318"/>
      <c r="E120" s="318"/>
      <c r="F120" s="318"/>
      <c r="G120" s="318"/>
      <c r="H120" s="318"/>
      <c r="I120" s="318"/>
      <c r="J120" s="318"/>
      <c r="K120" s="318"/>
    </row>
    <row r="121" s="1" customFormat="1" ht="7.5" customHeight="1">
      <c r="B121" s="348"/>
      <c r="C121" s="349"/>
      <c r="D121" s="349"/>
      <c r="E121" s="349"/>
      <c r="F121" s="349"/>
      <c r="G121" s="349"/>
      <c r="H121" s="349"/>
      <c r="I121" s="349"/>
      <c r="J121" s="349"/>
      <c r="K121" s="350"/>
    </row>
    <row r="122" s="1" customFormat="1" ht="45" customHeight="1">
      <c r="B122" s="351"/>
      <c r="C122" s="301" t="s">
        <v>1265</v>
      </c>
      <c r="D122" s="301"/>
      <c r="E122" s="301"/>
      <c r="F122" s="301"/>
      <c r="G122" s="301"/>
      <c r="H122" s="301"/>
      <c r="I122" s="301"/>
      <c r="J122" s="301"/>
      <c r="K122" s="352"/>
    </row>
    <row r="123" s="1" customFormat="1" ht="17.25" customHeight="1">
      <c r="B123" s="353"/>
      <c r="C123" s="325" t="s">
        <v>1211</v>
      </c>
      <c r="D123" s="325"/>
      <c r="E123" s="325"/>
      <c r="F123" s="325" t="s">
        <v>1212</v>
      </c>
      <c r="G123" s="326"/>
      <c r="H123" s="325" t="s">
        <v>54</v>
      </c>
      <c r="I123" s="325" t="s">
        <v>57</v>
      </c>
      <c r="J123" s="325" t="s">
        <v>1213</v>
      </c>
      <c r="K123" s="354"/>
    </row>
    <row r="124" s="1" customFormat="1" ht="17.25" customHeight="1">
      <c r="B124" s="353"/>
      <c r="C124" s="327" t="s">
        <v>1214</v>
      </c>
      <c r="D124" s="327"/>
      <c r="E124" s="327"/>
      <c r="F124" s="328" t="s">
        <v>1215</v>
      </c>
      <c r="G124" s="329"/>
      <c r="H124" s="327"/>
      <c r="I124" s="327"/>
      <c r="J124" s="327" t="s">
        <v>1216</v>
      </c>
      <c r="K124" s="354"/>
    </row>
    <row r="125" s="1" customFormat="1" ht="5.25" customHeight="1">
      <c r="B125" s="355"/>
      <c r="C125" s="330"/>
      <c r="D125" s="330"/>
      <c r="E125" s="330"/>
      <c r="F125" s="330"/>
      <c r="G125" s="356"/>
      <c r="H125" s="330"/>
      <c r="I125" s="330"/>
      <c r="J125" s="330"/>
      <c r="K125" s="357"/>
    </row>
    <row r="126" s="1" customFormat="1" ht="15" customHeight="1">
      <c r="B126" s="355"/>
      <c r="C126" s="310" t="s">
        <v>1220</v>
      </c>
      <c r="D126" s="332"/>
      <c r="E126" s="332"/>
      <c r="F126" s="333" t="s">
        <v>1217</v>
      </c>
      <c r="G126" s="310"/>
      <c r="H126" s="310" t="s">
        <v>1257</v>
      </c>
      <c r="I126" s="310" t="s">
        <v>1219</v>
      </c>
      <c r="J126" s="310">
        <v>120</v>
      </c>
      <c r="K126" s="358"/>
    </row>
    <row r="127" s="1" customFormat="1" ht="15" customHeight="1">
      <c r="B127" s="355"/>
      <c r="C127" s="310" t="s">
        <v>1266</v>
      </c>
      <c r="D127" s="310"/>
      <c r="E127" s="310"/>
      <c r="F127" s="333" t="s">
        <v>1217</v>
      </c>
      <c r="G127" s="310"/>
      <c r="H127" s="310" t="s">
        <v>1267</v>
      </c>
      <c r="I127" s="310" t="s">
        <v>1219</v>
      </c>
      <c r="J127" s="310" t="s">
        <v>1268</v>
      </c>
      <c r="K127" s="358"/>
    </row>
    <row r="128" s="1" customFormat="1" ht="15" customHeight="1">
      <c r="B128" s="355"/>
      <c r="C128" s="310" t="s">
        <v>84</v>
      </c>
      <c r="D128" s="310"/>
      <c r="E128" s="310"/>
      <c r="F128" s="333" t="s">
        <v>1217</v>
      </c>
      <c r="G128" s="310"/>
      <c r="H128" s="310" t="s">
        <v>1269</v>
      </c>
      <c r="I128" s="310" t="s">
        <v>1219</v>
      </c>
      <c r="J128" s="310" t="s">
        <v>1268</v>
      </c>
      <c r="K128" s="358"/>
    </row>
    <row r="129" s="1" customFormat="1" ht="15" customHeight="1">
      <c r="B129" s="355"/>
      <c r="C129" s="310" t="s">
        <v>1228</v>
      </c>
      <c r="D129" s="310"/>
      <c r="E129" s="310"/>
      <c r="F129" s="333" t="s">
        <v>1223</v>
      </c>
      <c r="G129" s="310"/>
      <c r="H129" s="310" t="s">
        <v>1229</v>
      </c>
      <c r="I129" s="310" t="s">
        <v>1219</v>
      </c>
      <c r="J129" s="310">
        <v>15</v>
      </c>
      <c r="K129" s="358"/>
    </row>
    <row r="130" s="1" customFormat="1" ht="15" customHeight="1">
      <c r="B130" s="355"/>
      <c r="C130" s="336" t="s">
        <v>1230</v>
      </c>
      <c r="D130" s="336"/>
      <c r="E130" s="336"/>
      <c r="F130" s="337" t="s">
        <v>1223</v>
      </c>
      <c r="G130" s="336"/>
      <c r="H130" s="336" t="s">
        <v>1231</v>
      </c>
      <c r="I130" s="336" t="s">
        <v>1219</v>
      </c>
      <c r="J130" s="336">
        <v>15</v>
      </c>
      <c r="K130" s="358"/>
    </row>
    <row r="131" s="1" customFormat="1" ht="15" customHeight="1">
      <c r="B131" s="355"/>
      <c r="C131" s="336" t="s">
        <v>1232</v>
      </c>
      <c r="D131" s="336"/>
      <c r="E131" s="336"/>
      <c r="F131" s="337" t="s">
        <v>1223</v>
      </c>
      <c r="G131" s="336"/>
      <c r="H131" s="336" t="s">
        <v>1233</v>
      </c>
      <c r="I131" s="336" t="s">
        <v>1219</v>
      </c>
      <c r="J131" s="336">
        <v>20</v>
      </c>
      <c r="K131" s="358"/>
    </row>
    <row r="132" s="1" customFormat="1" ht="15" customHeight="1">
      <c r="B132" s="355"/>
      <c r="C132" s="336" t="s">
        <v>1234</v>
      </c>
      <c r="D132" s="336"/>
      <c r="E132" s="336"/>
      <c r="F132" s="337" t="s">
        <v>1223</v>
      </c>
      <c r="G132" s="336"/>
      <c r="H132" s="336" t="s">
        <v>1235</v>
      </c>
      <c r="I132" s="336" t="s">
        <v>1219</v>
      </c>
      <c r="J132" s="336">
        <v>20</v>
      </c>
      <c r="K132" s="358"/>
    </row>
    <row r="133" s="1" customFormat="1" ht="15" customHeight="1">
      <c r="B133" s="355"/>
      <c r="C133" s="310" t="s">
        <v>1222</v>
      </c>
      <c r="D133" s="310"/>
      <c r="E133" s="310"/>
      <c r="F133" s="333" t="s">
        <v>1223</v>
      </c>
      <c r="G133" s="310"/>
      <c r="H133" s="310" t="s">
        <v>1257</v>
      </c>
      <c r="I133" s="310" t="s">
        <v>1219</v>
      </c>
      <c r="J133" s="310">
        <v>50</v>
      </c>
      <c r="K133" s="358"/>
    </row>
    <row r="134" s="1" customFormat="1" ht="15" customHeight="1">
      <c r="B134" s="355"/>
      <c r="C134" s="310" t="s">
        <v>1236</v>
      </c>
      <c r="D134" s="310"/>
      <c r="E134" s="310"/>
      <c r="F134" s="333" t="s">
        <v>1223</v>
      </c>
      <c r="G134" s="310"/>
      <c r="H134" s="310" t="s">
        <v>1257</v>
      </c>
      <c r="I134" s="310" t="s">
        <v>1219</v>
      </c>
      <c r="J134" s="310">
        <v>50</v>
      </c>
      <c r="K134" s="358"/>
    </row>
    <row r="135" s="1" customFormat="1" ht="15" customHeight="1">
      <c r="B135" s="355"/>
      <c r="C135" s="310" t="s">
        <v>1242</v>
      </c>
      <c r="D135" s="310"/>
      <c r="E135" s="310"/>
      <c r="F135" s="333" t="s">
        <v>1223</v>
      </c>
      <c r="G135" s="310"/>
      <c r="H135" s="310" t="s">
        <v>1257</v>
      </c>
      <c r="I135" s="310" t="s">
        <v>1219</v>
      </c>
      <c r="J135" s="310">
        <v>50</v>
      </c>
      <c r="K135" s="358"/>
    </row>
    <row r="136" s="1" customFormat="1" ht="15" customHeight="1">
      <c r="B136" s="355"/>
      <c r="C136" s="310" t="s">
        <v>1244</v>
      </c>
      <c r="D136" s="310"/>
      <c r="E136" s="310"/>
      <c r="F136" s="333" t="s">
        <v>1223</v>
      </c>
      <c r="G136" s="310"/>
      <c r="H136" s="310" t="s">
        <v>1257</v>
      </c>
      <c r="I136" s="310" t="s">
        <v>1219</v>
      </c>
      <c r="J136" s="310">
        <v>50</v>
      </c>
      <c r="K136" s="358"/>
    </row>
    <row r="137" s="1" customFormat="1" ht="15" customHeight="1">
      <c r="B137" s="355"/>
      <c r="C137" s="310" t="s">
        <v>1245</v>
      </c>
      <c r="D137" s="310"/>
      <c r="E137" s="310"/>
      <c r="F137" s="333" t="s">
        <v>1223</v>
      </c>
      <c r="G137" s="310"/>
      <c r="H137" s="310" t="s">
        <v>1270</v>
      </c>
      <c r="I137" s="310" t="s">
        <v>1219</v>
      </c>
      <c r="J137" s="310">
        <v>255</v>
      </c>
      <c r="K137" s="358"/>
    </row>
    <row r="138" s="1" customFormat="1" ht="15" customHeight="1">
      <c r="B138" s="355"/>
      <c r="C138" s="310" t="s">
        <v>1247</v>
      </c>
      <c r="D138" s="310"/>
      <c r="E138" s="310"/>
      <c r="F138" s="333" t="s">
        <v>1217</v>
      </c>
      <c r="G138" s="310"/>
      <c r="H138" s="310" t="s">
        <v>1271</v>
      </c>
      <c r="I138" s="310" t="s">
        <v>1249</v>
      </c>
      <c r="J138" s="310"/>
      <c r="K138" s="358"/>
    </row>
    <row r="139" s="1" customFormat="1" ht="15" customHeight="1">
      <c r="B139" s="355"/>
      <c r="C139" s="310" t="s">
        <v>1250</v>
      </c>
      <c r="D139" s="310"/>
      <c r="E139" s="310"/>
      <c r="F139" s="333" t="s">
        <v>1217</v>
      </c>
      <c r="G139" s="310"/>
      <c r="H139" s="310" t="s">
        <v>1272</v>
      </c>
      <c r="I139" s="310" t="s">
        <v>1252</v>
      </c>
      <c r="J139" s="310"/>
      <c r="K139" s="358"/>
    </row>
    <row r="140" s="1" customFormat="1" ht="15" customHeight="1">
      <c r="B140" s="355"/>
      <c r="C140" s="310" t="s">
        <v>1253</v>
      </c>
      <c r="D140" s="310"/>
      <c r="E140" s="310"/>
      <c r="F140" s="333" t="s">
        <v>1217</v>
      </c>
      <c r="G140" s="310"/>
      <c r="H140" s="310" t="s">
        <v>1253</v>
      </c>
      <c r="I140" s="310" t="s">
        <v>1252</v>
      </c>
      <c r="J140" s="310"/>
      <c r="K140" s="358"/>
    </row>
    <row r="141" s="1" customFormat="1" ht="15" customHeight="1">
      <c r="B141" s="355"/>
      <c r="C141" s="310" t="s">
        <v>38</v>
      </c>
      <c r="D141" s="310"/>
      <c r="E141" s="310"/>
      <c r="F141" s="333" t="s">
        <v>1217</v>
      </c>
      <c r="G141" s="310"/>
      <c r="H141" s="310" t="s">
        <v>1273</v>
      </c>
      <c r="I141" s="310" t="s">
        <v>1252</v>
      </c>
      <c r="J141" s="310"/>
      <c r="K141" s="358"/>
    </row>
    <row r="142" s="1" customFormat="1" ht="15" customHeight="1">
      <c r="B142" s="355"/>
      <c r="C142" s="310" t="s">
        <v>1274</v>
      </c>
      <c r="D142" s="310"/>
      <c r="E142" s="310"/>
      <c r="F142" s="333" t="s">
        <v>1217</v>
      </c>
      <c r="G142" s="310"/>
      <c r="H142" s="310" t="s">
        <v>1275</v>
      </c>
      <c r="I142" s="310" t="s">
        <v>1252</v>
      </c>
      <c r="J142" s="310"/>
      <c r="K142" s="358"/>
    </row>
    <row r="143" s="1" customFormat="1" ht="15" customHeight="1">
      <c r="B143" s="359"/>
      <c r="C143" s="360"/>
      <c r="D143" s="360"/>
      <c r="E143" s="360"/>
      <c r="F143" s="360"/>
      <c r="G143" s="360"/>
      <c r="H143" s="360"/>
      <c r="I143" s="360"/>
      <c r="J143" s="360"/>
      <c r="K143" s="361"/>
    </row>
    <row r="144" s="1" customFormat="1" ht="18.75" customHeight="1">
      <c r="B144" s="346"/>
      <c r="C144" s="346"/>
      <c r="D144" s="346"/>
      <c r="E144" s="346"/>
      <c r="F144" s="347"/>
      <c r="G144" s="346"/>
      <c r="H144" s="346"/>
      <c r="I144" s="346"/>
      <c r="J144" s="346"/>
      <c r="K144" s="346"/>
    </row>
    <row r="145" s="1" customFormat="1" ht="18.75" customHeight="1">
      <c r="B145" s="318"/>
      <c r="C145" s="318"/>
      <c r="D145" s="318"/>
      <c r="E145" s="318"/>
      <c r="F145" s="318"/>
      <c r="G145" s="318"/>
      <c r="H145" s="318"/>
      <c r="I145" s="318"/>
      <c r="J145" s="318"/>
      <c r="K145" s="318"/>
    </row>
    <row r="146" s="1" customFormat="1" ht="7.5" customHeight="1">
      <c r="B146" s="319"/>
      <c r="C146" s="320"/>
      <c r="D146" s="320"/>
      <c r="E146" s="320"/>
      <c r="F146" s="320"/>
      <c r="G146" s="320"/>
      <c r="H146" s="320"/>
      <c r="I146" s="320"/>
      <c r="J146" s="320"/>
      <c r="K146" s="321"/>
    </row>
    <row r="147" s="1" customFormat="1" ht="45" customHeight="1">
      <c r="B147" s="322"/>
      <c r="C147" s="323" t="s">
        <v>1276</v>
      </c>
      <c r="D147" s="323"/>
      <c r="E147" s="323"/>
      <c r="F147" s="323"/>
      <c r="G147" s="323"/>
      <c r="H147" s="323"/>
      <c r="I147" s="323"/>
      <c r="J147" s="323"/>
      <c r="K147" s="324"/>
    </row>
    <row r="148" s="1" customFormat="1" ht="17.25" customHeight="1">
      <c r="B148" s="322"/>
      <c r="C148" s="325" t="s">
        <v>1211</v>
      </c>
      <c r="D148" s="325"/>
      <c r="E148" s="325"/>
      <c r="F148" s="325" t="s">
        <v>1212</v>
      </c>
      <c r="G148" s="326"/>
      <c r="H148" s="325" t="s">
        <v>54</v>
      </c>
      <c r="I148" s="325" t="s">
        <v>57</v>
      </c>
      <c r="J148" s="325" t="s">
        <v>1213</v>
      </c>
      <c r="K148" s="324"/>
    </row>
    <row r="149" s="1" customFormat="1" ht="17.25" customHeight="1">
      <c r="B149" s="322"/>
      <c r="C149" s="327" t="s">
        <v>1214</v>
      </c>
      <c r="D149" s="327"/>
      <c r="E149" s="327"/>
      <c r="F149" s="328" t="s">
        <v>1215</v>
      </c>
      <c r="G149" s="329"/>
      <c r="H149" s="327"/>
      <c r="I149" s="327"/>
      <c r="J149" s="327" t="s">
        <v>1216</v>
      </c>
      <c r="K149" s="324"/>
    </row>
    <row r="150" s="1" customFormat="1" ht="5.25" customHeight="1">
      <c r="B150" s="335"/>
      <c r="C150" s="330"/>
      <c r="D150" s="330"/>
      <c r="E150" s="330"/>
      <c r="F150" s="330"/>
      <c r="G150" s="331"/>
      <c r="H150" s="330"/>
      <c r="I150" s="330"/>
      <c r="J150" s="330"/>
      <c r="K150" s="358"/>
    </row>
    <row r="151" s="1" customFormat="1" ht="15" customHeight="1">
      <c r="B151" s="335"/>
      <c r="C151" s="362" t="s">
        <v>1220</v>
      </c>
      <c r="D151" s="310"/>
      <c r="E151" s="310"/>
      <c r="F151" s="363" t="s">
        <v>1217</v>
      </c>
      <c r="G151" s="310"/>
      <c r="H151" s="362" t="s">
        <v>1257</v>
      </c>
      <c r="I151" s="362" t="s">
        <v>1219</v>
      </c>
      <c r="J151" s="362">
        <v>120</v>
      </c>
      <c r="K151" s="358"/>
    </row>
    <row r="152" s="1" customFormat="1" ht="15" customHeight="1">
      <c r="B152" s="335"/>
      <c r="C152" s="362" t="s">
        <v>1266</v>
      </c>
      <c r="D152" s="310"/>
      <c r="E152" s="310"/>
      <c r="F152" s="363" t="s">
        <v>1217</v>
      </c>
      <c r="G152" s="310"/>
      <c r="H152" s="362" t="s">
        <v>1277</v>
      </c>
      <c r="I152" s="362" t="s">
        <v>1219</v>
      </c>
      <c r="J152" s="362" t="s">
        <v>1268</v>
      </c>
      <c r="K152" s="358"/>
    </row>
    <row r="153" s="1" customFormat="1" ht="15" customHeight="1">
      <c r="B153" s="335"/>
      <c r="C153" s="362" t="s">
        <v>84</v>
      </c>
      <c r="D153" s="310"/>
      <c r="E153" s="310"/>
      <c r="F153" s="363" t="s">
        <v>1217</v>
      </c>
      <c r="G153" s="310"/>
      <c r="H153" s="362" t="s">
        <v>1278</v>
      </c>
      <c r="I153" s="362" t="s">
        <v>1219</v>
      </c>
      <c r="J153" s="362" t="s">
        <v>1268</v>
      </c>
      <c r="K153" s="358"/>
    </row>
    <row r="154" s="1" customFormat="1" ht="15" customHeight="1">
      <c r="B154" s="335"/>
      <c r="C154" s="362" t="s">
        <v>1222</v>
      </c>
      <c r="D154" s="310"/>
      <c r="E154" s="310"/>
      <c r="F154" s="363" t="s">
        <v>1223</v>
      </c>
      <c r="G154" s="310"/>
      <c r="H154" s="362" t="s">
        <v>1257</v>
      </c>
      <c r="I154" s="362" t="s">
        <v>1219</v>
      </c>
      <c r="J154" s="362">
        <v>50</v>
      </c>
      <c r="K154" s="358"/>
    </row>
    <row r="155" s="1" customFormat="1" ht="15" customHeight="1">
      <c r="B155" s="335"/>
      <c r="C155" s="362" t="s">
        <v>1225</v>
      </c>
      <c r="D155" s="310"/>
      <c r="E155" s="310"/>
      <c r="F155" s="363" t="s">
        <v>1217</v>
      </c>
      <c r="G155" s="310"/>
      <c r="H155" s="362" t="s">
        <v>1257</v>
      </c>
      <c r="I155" s="362" t="s">
        <v>1227</v>
      </c>
      <c r="J155" s="362"/>
      <c r="K155" s="358"/>
    </row>
    <row r="156" s="1" customFormat="1" ht="15" customHeight="1">
      <c r="B156" s="335"/>
      <c r="C156" s="362" t="s">
        <v>1236</v>
      </c>
      <c r="D156" s="310"/>
      <c r="E156" s="310"/>
      <c r="F156" s="363" t="s">
        <v>1223</v>
      </c>
      <c r="G156" s="310"/>
      <c r="H156" s="362" t="s">
        <v>1257</v>
      </c>
      <c r="I156" s="362" t="s">
        <v>1219</v>
      </c>
      <c r="J156" s="362">
        <v>50</v>
      </c>
      <c r="K156" s="358"/>
    </row>
    <row r="157" s="1" customFormat="1" ht="15" customHeight="1">
      <c r="B157" s="335"/>
      <c r="C157" s="362" t="s">
        <v>1244</v>
      </c>
      <c r="D157" s="310"/>
      <c r="E157" s="310"/>
      <c r="F157" s="363" t="s">
        <v>1223</v>
      </c>
      <c r="G157" s="310"/>
      <c r="H157" s="362" t="s">
        <v>1257</v>
      </c>
      <c r="I157" s="362" t="s">
        <v>1219</v>
      </c>
      <c r="J157" s="362">
        <v>50</v>
      </c>
      <c r="K157" s="358"/>
    </row>
    <row r="158" s="1" customFormat="1" ht="15" customHeight="1">
      <c r="B158" s="335"/>
      <c r="C158" s="362" t="s">
        <v>1242</v>
      </c>
      <c r="D158" s="310"/>
      <c r="E158" s="310"/>
      <c r="F158" s="363" t="s">
        <v>1223</v>
      </c>
      <c r="G158" s="310"/>
      <c r="H158" s="362" t="s">
        <v>1257</v>
      </c>
      <c r="I158" s="362" t="s">
        <v>1219</v>
      </c>
      <c r="J158" s="362">
        <v>50</v>
      </c>
      <c r="K158" s="358"/>
    </row>
    <row r="159" s="1" customFormat="1" ht="15" customHeight="1">
      <c r="B159" s="335"/>
      <c r="C159" s="362" t="s">
        <v>95</v>
      </c>
      <c r="D159" s="310"/>
      <c r="E159" s="310"/>
      <c r="F159" s="363" t="s">
        <v>1217</v>
      </c>
      <c r="G159" s="310"/>
      <c r="H159" s="362" t="s">
        <v>1279</v>
      </c>
      <c r="I159" s="362" t="s">
        <v>1219</v>
      </c>
      <c r="J159" s="362" t="s">
        <v>1280</v>
      </c>
      <c r="K159" s="358"/>
    </row>
    <row r="160" s="1" customFormat="1" ht="15" customHeight="1">
      <c r="B160" s="335"/>
      <c r="C160" s="362" t="s">
        <v>1281</v>
      </c>
      <c r="D160" s="310"/>
      <c r="E160" s="310"/>
      <c r="F160" s="363" t="s">
        <v>1217</v>
      </c>
      <c r="G160" s="310"/>
      <c r="H160" s="362" t="s">
        <v>1282</v>
      </c>
      <c r="I160" s="362" t="s">
        <v>1252</v>
      </c>
      <c r="J160" s="362"/>
      <c r="K160" s="358"/>
    </row>
    <row r="161" s="1" customFormat="1" ht="15" customHeight="1">
      <c r="B161" s="364"/>
      <c r="C161" s="344"/>
      <c r="D161" s="344"/>
      <c r="E161" s="344"/>
      <c r="F161" s="344"/>
      <c r="G161" s="344"/>
      <c r="H161" s="344"/>
      <c r="I161" s="344"/>
      <c r="J161" s="344"/>
      <c r="K161" s="365"/>
    </row>
    <row r="162" s="1" customFormat="1" ht="18.75" customHeight="1">
      <c r="B162" s="346"/>
      <c r="C162" s="356"/>
      <c r="D162" s="356"/>
      <c r="E162" s="356"/>
      <c r="F162" s="366"/>
      <c r="G162" s="356"/>
      <c r="H162" s="356"/>
      <c r="I162" s="356"/>
      <c r="J162" s="356"/>
      <c r="K162" s="346"/>
    </row>
    <row r="163" s="1" customFormat="1" ht="18.75" customHeight="1">
      <c r="B163" s="318"/>
      <c r="C163" s="318"/>
      <c r="D163" s="318"/>
      <c r="E163" s="318"/>
      <c r="F163" s="318"/>
      <c r="G163" s="318"/>
      <c r="H163" s="318"/>
      <c r="I163" s="318"/>
      <c r="J163" s="318"/>
      <c r="K163" s="318"/>
    </row>
    <row r="164" s="1" customFormat="1" ht="7.5" customHeight="1">
      <c r="B164" s="297"/>
      <c r="C164" s="298"/>
      <c r="D164" s="298"/>
      <c r="E164" s="298"/>
      <c r="F164" s="298"/>
      <c r="G164" s="298"/>
      <c r="H164" s="298"/>
      <c r="I164" s="298"/>
      <c r="J164" s="298"/>
      <c r="K164" s="299"/>
    </row>
    <row r="165" s="1" customFormat="1" ht="45" customHeight="1">
      <c r="B165" s="300"/>
      <c r="C165" s="301" t="s">
        <v>1283</v>
      </c>
      <c r="D165" s="301"/>
      <c r="E165" s="301"/>
      <c r="F165" s="301"/>
      <c r="G165" s="301"/>
      <c r="H165" s="301"/>
      <c r="I165" s="301"/>
      <c r="J165" s="301"/>
      <c r="K165" s="302"/>
    </row>
    <row r="166" s="1" customFormat="1" ht="17.25" customHeight="1">
      <c r="B166" s="300"/>
      <c r="C166" s="325" t="s">
        <v>1211</v>
      </c>
      <c r="D166" s="325"/>
      <c r="E166" s="325"/>
      <c r="F166" s="325" t="s">
        <v>1212</v>
      </c>
      <c r="G166" s="367"/>
      <c r="H166" s="368" t="s">
        <v>54</v>
      </c>
      <c r="I166" s="368" t="s">
        <v>57</v>
      </c>
      <c r="J166" s="325" t="s">
        <v>1213</v>
      </c>
      <c r="K166" s="302"/>
    </row>
    <row r="167" s="1" customFormat="1" ht="17.25" customHeight="1">
      <c r="B167" s="303"/>
      <c r="C167" s="327" t="s">
        <v>1214</v>
      </c>
      <c r="D167" s="327"/>
      <c r="E167" s="327"/>
      <c r="F167" s="328" t="s">
        <v>1215</v>
      </c>
      <c r="G167" s="369"/>
      <c r="H167" s="370"/>
      <c r="I167" s="370"/>
      <c r="J167" s="327" t="s">
        <v>1216</v>
      </c>
      <c r="K167" s="305"/>
    </row>
    <row r="168" s="1" customFormat="1" ht="5.25" customHeight="1">
      <c r="B168" s="335"/>
      <c r="C168" s="330"/>
      <c r="D168" s="330"/>
      <c r="E168" s="330"/>
      <c r="F168" s="330"/>
      <c r="G168" s="331"/>
      <c r="H168" s="330"/>
      <c r="I168" s="330"/>
      <c r="J168" s="330"/>
      <c r="K168" s="358"/>
    </row>
    <row r="169" s="1" customFormat="1" ht="15" customHeight="1">
      <c r="B169" s="335"/>
      <c r="C169" s="310" t="s">
        <v>1220</v>
      </c>
      <c r="D169" s="310"/>
      <c r="E169" s="310"/>
      <c r="F169" s="333" t="s">
        <v>1217</v>
      </c>
      <c r="G169" s="310"/>
      <c r="H169" s="310" t="s">
        <v>1257</v>
      </c>
      <c r="I169" s="310" t="s">
        <v>1219</v>
      </c>
      <c r="J169" s="310">
        <v>120</v>
      </c>
      <c r="K169" s="358"/>
    </row>
    <row r="170" s="1" customFormat="1" ht="15" customHeight="1">
      <c r="B170" s="335"/>
      <c r="C170" s="310" t="s">
        <v>1266</v>
      </c>
      <c r="D170" s="310"/>
      <c r="E170" s="310"/>
      <c r="F170" s="333" t="s">
        <v>1217</v>
      </c>
      <c r="G170" s="310"/>
      <c r="H170" s="310" t="s">
        <v>1267</v>
      </c>
      <c r="I170" s="310" t="s">
        <v>1219</v>
      </c>
      <c r="J170" s="310" t="s">
        <v>1268</v>
      </c>
      <c r="K170" s="358"/>
    </row>
    <row r="171" s="1" customFormat="1" ht="15" customHeight="1">
      <c r="B171" s="335"/>
      <c r="C171" s="310" t="s">
        <v>84</v>
      </c>
      <c r="D171" s="310"/>
      <c r="E171" s="310"/>
      <c r="F171" s="333" t="s">
        <v>1217</v>
      </c>
      <c r="G171" s="310"/>
      <c r="H171" s="310" t="s">
        <v>1284</v>
      </c>
      <c r="I171" s="310" t="s">
        <v>1219</v>
      </c>
      <c r="J171" s="310" t="s">
        <v>1268</v>
      </c>
      <c r="K171" s="358"/>
    </row>
    <row r="172" s="1" customFormat="1" ht="15" customHeight="1">
      <c r="B172" s="335"/>
      <c r="C172" s="310" t="s">
        <v>1222</v>
      </c>
      <c r="D172" s="310"/>
      <c r="E172" s="310"/>
      <c r="F172" s="333" t="s">
        <v>1223</v>
      </c>
      <c r="G172" s="310"/>
      <c r="H172" s="310" t="s">
        <v>1284</v>
      </c>
      <c r="I172" s="310" t="s">
        <v>1219</v>
      </c>
      <c r="J172" s="310">
        <v>50</v>
      </c>
      <c r="K172" s="358"/>
    </row>
    <row r="173" s="1" customFormat="1" ht="15" customHeight="1">
      <c r="B173" s="335"/>
      <c r="C173" s="310" t="s">
        <v>1225</v>
      </c>
      <c r="D173" s="310"/>
      <c r="E173" s="310"/>
      <c r="F173" s="333" t="s">
        <v>1217</v>
      </c>
      <c r="G173" s="310"/>
      <c r="H173" s="310" t="s">
        <v>1284</v>
      </c>
      <c r="I173" s="310" t="s">
        <v>1227</v>
      </c>
      <c r="J173" s="310"/>
      <c r="K173" s="358"/>
    </row>
    <row r="174" s="1" customFormat="1" ht="15" customHeight="1">
      <c r="B174" s="335"/>
      <c r="C174" s="310" t="s">
        <v>1236</v>
      </c>
      <c r="D174" s="310"/>
      <c r="E174" s="310"/>
      <c r="F174" s="333" t="s">
        <v>1223</v>
      </c>
      <c r="G174" s="310"/>
      <c r="H174" s="310" t="s">
        <v>1284</v>
      </c>
      <c r="I174" s="310" t="s">
        <v>1219</v>
      </c>
      <c r="J174" s="310">
        <v>50</v>
      </c>
      <c r="K174" s="358"/>
    </row>
    <row r="175" s="1" customFormat="1" ht="15" customHeight="1">
      <c r="B175" s="335"/>
      <c r="C175" s="310" t="s">
        <v>1244</v>
      </c>
      <c r="D175" s="310"/>
      <c r="E175" s="310"/>
      <c r="F175" s="333" t="s">
        <v>1223</v>
      </c>
      <c r="G175" s="310"/>
      <c r="H175" s="310" t="s">
        <v>1284</v>
      </c>
      <c r="I175" s="310" t="s">
        <v>1219</v>
      </c>
      <c r="J175" s="310">
        <v>50</v>
      </c>
      <c r="K175" s="358"/>
    </row>
    <row r="176" s="1" customFormat="1" ht="15" customHeight="1">
      <c r="B176" s="335"/>
      <c r="C176" s="310" t="s">
        <v>1242</v>
      </c>
      <c r="D176" s="310"/>
      <c r="E176" s="310"/>
      <c r="F176" s="333" t="s">
        <v>1223</v>
      </c>
      <c r="G176" s="310"/>
      <c r="H176" s="310" t="s">
        <v>1284</v>
      </c>
      <c r="I176" s="310" t="s">
        <v>1219</v>
      </c>
      <c r="J176" s="310">
        <v>50</v>
      </c>
      <c r="K176" s="358"/>
    </row>
    <row r="177" s="1" customFormat="1" ht="15" customHeight="1">
      <c r="B177" s="335"/>
      <c r="C177" s="310" t="s">
        <v>122</v>
      </c>
      <c r="D177" s="310"/>
      <c r="E177" s="310"/>
      <c r="F177" s="333" t="s">
        <v>1217</v>
      </c>
      <c r="G177" s="310"/>
      <c r="H177" s="310" t="s">
        <v>1285</v>
      </c>
      <c r="I177" s="310" t="s">
        <v>1286</v>
      </c>
      <c r="J177" s="310"/>
      <c r="K177" s="358"/>
    </row>
    <row r="178" s="1" customFormat="1" ht="15" customHeight="1">
      <c r="B178" s="335"/>
      <c r="C178" s="310" t="s">
        <v>57</v>
      </c>
      <c r="D178" s="310"/>
      <c r="E178" s="310"/>
      <c r="F178" s="333" t="s">
        <v>1217</v>
      </c>
      <c r="G178" s="310"/>
      <c r="H178" s="310" t="s">
        <v>1287</v>
      </c>
      <c r="I178" s="310" t="s">
        <v>1288</v>
      </c>
      <c r="J178" s="310">
        <v>1</v>
      </c>
      <c r="K178" s="358"/>
    </row>
    <row r="179" s="1" customFormat="1" ht="15" customHeight="1">
      <c r="B179" s="335"/>
      <c r="C179" s="310" t="s">
        <v>53</v>
      </c>
      <c r="D179" s="310"/>
      <c r="E179" s="310"/>
      <c r="F179" s="333" t="s">
        <v>1217</v>
      </c>
      <c r="G179" s="310"/>
      <c r="H179" s="310" t="s">
        <v>1289</v>
      </c>
      <c r="I179" s="310" t="s">
        <v>1219</v>
      </c>
      <c r="J179" s="310">
        <v>20</v>
      </c>
      <c r="K179" s="358"/>
    </row>
    <row r="180" s="1" customFormat="1" ht="15" customHeight="1">
      <c r="B180" s="335"/>
      <c r="C180" s="310" t="s">
        <v>54</v>
      </c>
      <c r="D180" s="310"/>
      <c r="E180" s="310"/>
      <c r="F180" s="333" t="s">
        <v>1217</v>
      </c>
      <c r="G180" s="310"/>
      <c r="H180" s="310" t="s">
        <v>1290</v>
      </c>
      <c r="I180" s="310" t="s">
        <v>1219</v>
      </c>
      <c r="J180" s="310">
        <v>255</v>
      </c>
      <c r="K180" s="358"/>
    </row>
    <row r="181" s="1" customFormat="1" ht="15" customHeight="1">
      <c r="B181" s="335"/>
      <c r="C181" s="310" t="s">
        <v>123</v>
      </c>
      <c r="D181" s="310"/>
      <c r="E181" s="310"/>
      <c r="F181" s="333" t="s">
        <v>1217</v>
      </c>
      <c r="G181" s="310"/>
      <c r="H181" s="310" t="s">
        <v>1181</v>
      </c>
      <c r="I181" s="310" t="s">
        <v>1219</v>
      </c>
      <c r="J181" s="310">
        <v>10</v>
      </c>
      <c r="K181" s="358"/>
    </row>
    <row r="182" s="1" customFormat="1" ht="15" customHeight="1">
      <c r="B182" s="335"/>
      <c r="C182" s="310" t="s">
        <v>124</v>
      </c>
      <c r="D182" s="310"/>
      <c r="E182" s="310"/>
      <c r="F182" s="333" t="s">
        <v>1217</v>
      </c>
      <c r="G182" s="310"/>
      <c r="H182" s="310" t="s">
        <v>1291</v>
      </c>
      <c r="I182" s="310" t="s">
        <v>1252</v>
      </c>
      <c r="J182" s="310"/>
      <c r="K182" s="358"/>
    </row>
    <row r="183" s="1" customFormat="1" ht="15" customHeight="1">
      <c r="B183" s="335"/>
      <c r="C183" s="310" t="s">
        <v>1292</v>
      </c>
      <c r="D183" s="310"/>
      <c r="E183" s="310"/>
      <c r="F183" s="333" t="s">
        <v>1217</v>
      </c>
      <c r="G183" s="310"/>
      <c r="H183" s="310" t="s">
        <v>1293</v>
      </c>
      <c r="I183" s="310" t="s">
        <v>1252</v>
      </c>
      <c r="J183" s="310"/>
      <c r="K183" s="358"/>
    </row>
    <row r="184" s="1" customFormat="1" ht="15" customHeight="1">
      <c r="B184" s="335"/>
      <c r="C184" s="310" t="s">
        <v>1281</v>
      </c>
      <c r="D184" s="310"/>
      <c r="E184" s="310"/>
      <c r="F184" s="333" t="s">
        <v>1217</v>
      </c>
      <c r="G184" s="310"/>
      <c r="H184" s="310" t="s">
        <v>1294</v>
      </c>
      <c r="I184" s="310" t="s">
        <v>1252</v>
      </c>
      <c r="J184" s="310"/>
      <c r="K184" s="358"/>
    </row>
    <row r="185" s="1" customFormat="1" ht="15" customHeight="1">
      <c r="B185" s="335"/>
      <c r="C185" s="310" t="s">
        <v>126</v>
      </c>
      <c r="D185" s="310"/>
      <c r="E185" s="310"/>
      <c r="F185" s="333" t="s">
        <v>1223</v>
      </c>
      <c r="G185" s="310"/>
      <c r="H185" s="310" t="s">
        <v>1295</v>
      </c>
      <c r="I185" s="310" t="s">
        <v>1219</v>
      </c>
      <c r="J185" s="310">
        <v>50</v>
      </c>
      <c r="K185" s="358"/>
    </row>
    <row r="186" s="1" customFormat="1" ht="15" customHeight="1">
      <c r="B186" s="335"/>
      <c r="C186" s="310" t="s">
        <v>1296</v>
      </c>
      <c r="D186" s="310"/>
      <c r="E186" s="310"/>
      <c r="F186" s="333" t="s">
        <v>1223</v>
      </c>
      <c r="G186" s="310"/>
      <c r="H186" s="310" t="s">
        <v>1297</v>
      </c>
      <c r="I186" s="310" t="s">
        <v>1298</v>
      </c>
      <c r="J186" s="310"/>
      <c r="K186" s="358"/>
    </row>
    <row r="187" s="1" customFormat="1" ht="15" customHeight="1">
      <c r="B187" s="335"/>
      <c r="C187" s="310" t="s">
        <v>1299</v>
      </c>
      <c r="D187" s="310"/>
      <c r="E187" s="310"/>
      <c r="F187" s="333" t="s">
        <v>1223</v>
      </c>
      <c r="G187" s="310"/>
      <c r="H187" s="310" t="s">
        <v>1300</v>
      </c>
      <c r="I187" s="310" t="s">
        <v>1298</v>
      </c>
      <c r="J187" s="310"/>
      <c r="K187" s="358"/>
    </row>
    <row r="188" s="1" customFormat="1" ht="15" customHeight="1">
      <c r="B188" s="335"/>
      <c r="C188" s="310" t="s">
        <v>1301</v>
      </c>
      <c r="D188" s="310"/>
      <c r="E188" s="310"/>
      <c r="F188" s="333" t="s">
        <v>1223</v>
      </c>
      <c r="G188" s="310"/>
      <c r="H188" s="310" t="s">
        <v>1302</v>
      </c>
      <c r="I188" s="310" t="s">
        <v>1298</v>
      </c>
      <c r="J188" s="310"/>
      <c r="K188" s="358"/>
    </row>
    <row r="189" s="1" customFormat="1" ht="15" customHeight="1">
      <c r="B189" s="335"/>
      <c r="C189" s="371" t="s">
        <v>1303</v>
      </c>
      <c r="D189" s="310"/>
      <c r="E189" s="310"/>
      <c r="F189" s="333" t="s">
        <v>1223</v>
      </c>
      <c r="G189" s="310"/>
      <c r="H189" s="310" t="s">
        <v>1304</v>
      </c>
      <c r="I189" s="310" t="s">
        <v>1305</v>
      </c>
      <c r="J189" s="372" t="s">
        <v>1306</v>
      </c>
      <c r="K189" s="358"/>
    </row>
    <row r="190" s="18" customFormat="1" ht="15" customHeight="1">
      <c r="B190" s="373"/>
      <c r="C190" s="374" t="s">
        <v>1307</v>
      </c>
      <c r="D190" s="375"/>
      <c r="E190" s="375"/>
      <c r="F190" s="376" t="s">
        <v>1223</v>
      </c>
      <c r="G190" s="375"/>
      <c r="H190" s="375" t="s">
        <v>1308</v>
      </c>
      <c r="I190" s="375" t="s">
        <v>1305</v>
      </c>
      <c r="J190" s="377" t="s">
        <v>1306</v>
      </c>
      <c r="K190" s="378"/>
    </row>
    <row r="191" s="1" customFormat="1" ht="15" customHeight="1">
      <c r="B191" s="335"/>
      <c r="C191" s="371" t="s">
        <v>42</v>
      </c>
      <c r="D191" s="310"/>
      <c r="E191" s="310"/>
      <c r="F191" s="333" t="s">
        <v>1217</v>
      </c>
      <c r="G191" s="310"/>
      <c r="H191" s="307" t="s">
        <v>1309</v>
      </c>
      <c r="I191" s="310" t="s">
        <v>1310</v>
      </c>
      <c r="J191" s="310"/>
      <c r="K191" s="358"/>
    </row>
    <row r="192" s="1" customFormat="1" ht="15" customHeight="1">
      <c r="B192" s="335"/>
      <c r="C192" s="371" t="s">
        <v>1311</v>
      </c>
      <c r="D192" s="310"/>
      <c r="E192" s="310"/>
      <c r="F192" s="333" t="s">
        <v>1217</v>
      </c>
      <c r="G192" s="310"/>
      <c r="H192" s="310" t="s">
        <v>1312</v>
      </c>
      <c r="I192" s="310" t="s">
        <v>1252</v>
      </c>
      <c r="J192" s="310"/>
      <c r="K192" s="358"/>
    </row>
    <row r="193" s="1" customFormat="1" ht="15" customHeight="1">
      <c r="B193" s="335"/>
      <c r="C193" s="371" t="s">
        <v>1313</v>
      </c>
      <c r="D193" s="310"/>
      <c r="E193" s="310"/>
      <c r="F193" s="333" t="s">
        <v>1217</v>
      </c>
      <c r="G193" s="310"/>
      <c r="H193" s="310" t="s">
        <v>1314</v>
      </c>
      <c r="I193" s="310" t="s">
        <v>1252</v>
      </c>
      <c r="J193" s="310"/>
      <c r="K193" s="358"/>
    </row>
    <row r="194" s="1" customFormat="1" ht="15" customHeight="1">
      <c r="B194" s="335"/>
      <c r="C194" s="371" t="s">
        <v>1315</v>
      </c>
      <c r="D194" s="310"/>
      <c r="E194" s="310"/>
      <c r="F194" s="333" t="s">
        <v>1223</v>
      </c>
      <c r="G194" s="310"/>
      <c r="H194" s="310" t="s">
        <v>1316</v>
      </c>
      <c r="I194" s="310" t="s">
        <v>1252</v>
      </c>
      <c r="J194" s="310"/>
      <c r="K194" s="358"/>
    </row>
    <row r="195" s="1" customFormat="1" ht="15" customHeight="1">
      <c r="B195" s="364"/>
      <c r="C195" s="379"/>
      <c r="D195" s="344"/>
      <c r="E195" s="344"/>
      <c r="F195" s="344"/>
      <c r="G195" s="344"/>
      <c r="H195" s="344"/>
      <c r="I195" s="344"/>
      <c r="J195" s="344"/>
      <c r="K195" s="365"/>
    </row>
    <row r="196" s="1" customFormat="1" ht="18.75" customHeight="1">
      <c r="B196" s="346"/>
      <c r="C196" s="356"/>
      <c r="D196" s="356"/>
      <c r="E196" s="356"/>
      <c r="F196" s="366"/>
      <c r="G196" s="356"/>
      <c r="H196" s="356"/>
      <c r="I196" s="356"/>
      <c r="J196" s="356"/>
      <c r="K196" s="346"/>
    </row>
    <row r="197" s="1" customFormat="1" ht="18.75" customHeight="1">
      <c r="B197" s="346"/>
      <c r="C197" s="356"/>
      <c r="D197" s="356"/>
      <c r="E197" s="356"/>
      <c r="F197" s="366"/>
      <c r="G197" s="356"/>
      <c r="H197" s="356"/>
      <c r="I197" s="356"/>
      <c r="J197" s="356"/>
      <c r="K197" s="346"/>
    </row>
    <row r="198" s="1" customFormat="1" ht="18.75" customHeight="1">
      <c r="B198" s="318"/>
      <c r="C198" s="318"/>
      <c r="D198" s="318"/>
      <c r="E198" s="318"/>
      <c r="F198" s="318"/>
      <c r="G198" s="318"/>
      <c r="H198" s="318"/>
      <c r="I198" s="318"/>
      <c r="J198" s="318"/>
      <c r="K198" s="318"/>
    </row>
    <row r="199" s="1" customFormat="1" ht="13.5">
      <c r="B199" s="297"/>
      <c r="C199" s="298"/>
      <c r="D199" s="298"/>
      <c r="E199" s="298"/>
      <c r="F199" s="298"/>
      <c r="G199" s="298"/>
      <c r="H199" s="298"/>
      <c r="I199" s="298"/>
      <c r="J199" s="298"/>
      <c r="K199" s="299"/>
    </row>
    <row r="200" s="1" customFormat="1" ht="21">
      <c r="B200" s="300"/>
      <c r="C200" s="301" t="s">
        <v>1317</v>
      </c>
      <c r="D200" s="301"/>
      <c r="E200" s="301"/>
      <c r="F200" s="301"/>
      <c r="G200" s="301"/>
      <c r="H200" s="301"/>
      <c r="I200" s="301"/>
      <c r="J200" s="301"/>
      <c r="K200" s="302"/>
    </row>
    <row r="201" s="1" customFormat="1" ht="25.5" customHeight="1">
      <c r="B201" s="300"/>
      <c r="C201" s="380" t="s">
        <v>1318</v>
      </c>
      <c r="D201" s="380"/>
      <c r="E201" s="380"/>
      <c r="F201" s="380" t="s">
        <v>1319</v>
      </c>
      <c r="G201" s="381"/>
      <c r="H201" s="380" t="s">
        <v>1320</v>
      </c>
      <c r="I201" s="380"/>
      <c r="J201" s="380"/>
      <c r="K201" s="302"/>
    </row>
    <row r="202" s="1" customFormat="1" ht="5.25" customHeight="1">
      <c r="B202" s="335"/>
      <c r="C202" s="330"/>
      <c r="D202" s="330"/>
      <c r="E202" s="330"/>
      <c r="F202" s="330"/>
      <c r="G202" s="356"/>
      <c r="H202" s="330"/>
      <c r="I202" s="330"/>
      <c r="J202" s="330"/>
      <c r="K202" s="358"/>
    </row>
    <row r="203" s="1" customFormat="1" ht="15" customHeight="1">
      <c r="B203" s="335"/>
      <c r="C203" s="310" t="s">
        <v>1310</v>
      </c>
      <c r="D203" s="310"/>
      <c r="E203" s="310"/>
      <c r="F203" s="333" t="s">
        <v>43</v>
      </c>
      <c r="G203" s="310"/>
      <c r="H203" s="310" t="s">
        <v>1321</v>
      </c>
      <c r="I203" s="310"/>
      <c r="J203" s="310"/>
      <c r="K203" s="358"/>
    </row>
    <row r="204" s="1" customFormat="1" ht="15" customHeight="1">
      <c r="B204" s="335"/>
      <c r="C204" s="310"/>
      <c r="D204" s="310"/>
      <c r="E204" s="310"/>
      <c r="F204" s="333" t="s">
        <v>44</v>
      </c>
      <c r="G204" s="310"/>
      <c r="H204" s="310" t="s">
        <v>1322</v>
      </c>
      <c r="I204" s="310"/>
      <c r="J204" s="310"/>
      <c r="K204" s="358"/>
    </row>
    <row r="205" s="1" customFormat="1" ht="15" customHeight="1">
      <c r="B205" s="335"/>
      <c r="C205" s="310"/>
      <c r="D205" s="310"/>
      <c r="E205" s="310"/>
      <c r="F205" s="333" t="s">
        <v>47</v>
      </c>
      <c r="G205" s="310"/>
      <c r="H205" s="310" t="s">
        <v>1323</v>
      </c>
      <c r="I205" s="310"/>
      <c r="J205" s="310"/>
      <c r="K205" s="358"/>
    </row>
    <row r="206" s="1" customFormat="1" ht="15" customHeight="1">
      <c r="B206" s="335"/>
      <c r="C206" s="310"/>
      <c r="D206" s="310"/>
      <c r="E206" s="310"/>
      <c r="F206" s="333" t="s">
        <v>45</v>
      </c>
      <c r="G206" s="310"/>
      <c r="H206" s="310" t="s">
        <v>1324</v>
      </c>
      <c r="I206" s="310"/>
      <c r="J206" s="310"/>
      <c r="K206" s="358"/>
    </row>
    <row r="207" s="1" customFormat="1" ht="15" customHeight="1">
      <c r="B207" s="335"/>
      <c r="C207" s="310"/>
      <c r="D207" s="310"/>
      <c r="E207" s="310"/>
      <c r="F207" s="333" t="s">
        <v>46</v>
      </c>
      <c r="G207" s="310"/>
      <c r="H207" s="310" t="s">
        <v>1325</v>
      </c>
      <c r="I207" s="310"/>
      <c r="J207" s="310"/>
      <c r="K207" s="358"/>
    </row>
    <row r="208" s="1" customFormat="1" ht="15" customHeight="1">
      <c r="B208" s="335"/>
      <c r="C208" s="310"/>
      <c r="D208" s="310"/>
      <c r="E208" s="310"/>
      <c r="F208" s="333"/>
      <c r="G208" s="310"/>
      <c r="H208" s="310"/>
      <c r="I208" s="310"/>
      <c r="J208" s="310"/>
      <c r="K208" s="358"/>
    </row>
    <row r="209" s="1" customFormat="1" ht="15" customHeight="1">
      <c r="B209" s="335"/>
      <c r="C209" s="310" t="s">
        <v>1264</v>
      </c>
      <c r="D209" s="310"/>
      <c r="E209" s="310"/>
      <c r="F209" s="333" t="s">
        <v>78</v>
      </c>
      <c r="G209" s="310"/>
      <c r="H209" s="310" t="s">
        <v>1326</v>
      </c>
      <c r="I209" s="310"/>
      <c r="J209" s="310"/>
      <c r="K209" s="358"/>
    </row>
    <row r="210" s="1" customFormat="1" ht="15" customHeight="1">
      <c r="B210" s="335"/>
      <c r="C210" s="310"/>
      <c r="D210" s="310"/>
      <c r="E210" s="310"/>
      <c r="F210" s="333" t="s">
        <v>1160</v>
      </c>
      <c r="G210" s="310"/>
      <c r="H210" s="310" t="s">
        <v>1161</v>
      </c>
      <c r="I210" s="310"/>
      <c r="J210" s="310"/>
      <c r="K210" s="358"/>
    </row>
    <row r="211" s="1" customFormat="1" ht="15" customHeight="1">
      <c r="B211" s="335"/>
      <c r="C211" s="310"/>
      <c r="D211" s="310"/>
      <c r="E211" s="310"/>
      <c r="F211" s="333" t="s">
        <v>1158</v>
      </c>
      <c r="G211" s="310"/>
      <c r="H211" s="310" t="s">
        <v>1327</v>
      </c>
      <c r="I211" s="310"/>
      <c r="J211" s="310"/>
      <c r="K211" s="358"/>
    </row>
    <row r="212" s="1" customFormat="1" ht="15" customHeight="1">
      <c r="B212" s="382"/>
      <c r="C212" s="310"/>
      <c r="D212" s="310"/>
      <c r="E212" s="310"/>
      <c r="F212" s="333" t="s">
        <v>1162</v>
      </c>
      <c r="G212" s="371"/>
      <c r="H212" s="362" t="s">
        <v>1163</v>
      </c>
      <c r="I212" s="362"/>
      <c r="J212" s="362"/>
      <c r="K212" s="383"/>
    </row>
    <row r="213" s="1" customFormat="1" ht="15" customHeight="1">
      <c r="B213" s="382"/>
      <c r="C213" s="310"/>
      <c r="D213" s="310"/>
      <c r="E213" s="310"/>
      <c r="F213" s="333" t="s">
        <v>1164</v>
      </c>
      <c r="G213" s="371"/>
      <c r="H213" s="362" t="s">
        <v>1328</v>
      </c>
      <c r="I213" s="362"/>
      <c r="J213" s="362"/>
      <c r="K213" s="383"/>
    </row>
    <row r="214" s="1" customFormat="1" ht="15" customHeight="1">
      <c r="B214" s="382"/>
      <c r="C214" s="310"/>
      <c r="D214" s="310"/>
      <c r="E214" s="310"/>
      <c r="F214" s="333"/>
      <c r="G214" s="371"/>
      <c r="H214" s="362"/>
      <c r="I214" s="362"/>
      <c r="J214" s="362"/>
      <c r="K214" s="383"/>
    </row>
    <row r="215" s="1" customFormat="1" ht="15" customHeight="1">
      <c r="B215" s="382"/>
      <c r="C215" s="310" t="s">
        <v>1288</v>
      </c>
      <c r="D215" s="310"/>
      <c r="E215" s="310"/>
      <c r="F215" s="333">
        <v>1</v>
      </c>
      <c r="G215" s="371"/>
      <c r="H215" s="362" t="s">
        <v>1329</v>
      </c>
      <c r="I215" s="362"/>
      <c r="J215" s="362"/>
      <c r="K215" s="383"/>
    </row>
    <row r="216" s="1" customFormat="1" ht="15" customHeight="1">
      <c r="B216" s="382"/>
      <c r="C216" s="310"/>
      <c r="D216" s="310"/>
      <c r="E216" s="310"/>
      <c r="F216" s="333">
        <v>2</v>
      </c>
      <c r="G216" s="371"/>
      <c r="H216" s="362" t="s">
        <v>1330</v>
      </c>
      <c r="I216" s="362"/>
      <c r="J216" s="362"/>
      <c r="K216" s="383"/>
    </row>
    <row r="217" s="1" customFormat="1" ht="15" customHeight="1">
      <c r="B217" s="382"/>
      <c r="C217" s="310"/>
      <c r="D217" s="310"/>
      <c r="E217" s="310"/>
      <c r="F217" s="333">
        <v>3</v>
      </c>
      <c r="G217" s="371"/>
      <c r="H217" s="362" t="s">
        <v>1331</v>
      </c>
      <c r="I217" s="362"/>
      <c r="J217" s="362"/>
      <c r="K217" s="383"/>
    </row>
    <row r="218" s="1" customFormat="1" ht="15" customHeight="1">
      <c r="B218" s="382"/>
      <c r="C218" s="310"/>
      <c r="D218" s="310"/>
      <c r="E218" s="310"/>
      <c r="F218" s="333">
        <v>4</v>
      </c>
      <c r="G218" s="371"/>
      <c r="H218" s="362" t="s">
        <v>1332</v>
      </c>
      <c r="I218" s="362"/>
      <c r="J218" s="362"/>
      <c r="K218" s="383"/>
    </row>
    <row r="219" s="1" customFormat="1" ht="12.75" customHeight="1">
      <c r="B219" s="384"/>
      <c r="C219" s="385"/>
      <c r="D219" s="385"/>
      <c r="E219" s="385"/>
      <c r="F219" s="385"/>
      <c r="G219" s="385"/>
      <c r="H219" s="385"/>
      <c r="I219" s="385"/>
      <c r="J219" s="385"/>
      <c r="K219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BARBONE\Uživatel</dc:creator>
  <cp:lastModifiedBy>BARBONE\Uživatel</cp:lastModifiedBy>
  <dcterms:created xsi:type="dcterms:W3CDTF">2025-02-10T07:36:06Z</dcterms:created>
  <dcterms:modified xsi:type="dcterms:W3CDTF">2025-02-10T07:36:10Z</dcterms:modified>
</cp:coreProperties>
</file>